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70" windowHeight="12810" activeTab="0"/>
  </bookViews>
  <sheets>
    <sheet name="Plan nabave 2020." sheetId="1" r:id="rId1"/>
    <sheet name="List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<sst xmlns="http://schemas.openxmlformats.org/spreadsheetml/2006/main" count="638" uniqueCount="154">
  <si>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</si>
  <si>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</si>
  <si>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</si>
  <si>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</si>
  <si>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</si>
  <si>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Zdravstvene i veterinarske usluge</t>
  </si>
  <si>
    <t>Intelektualne i osobne usluge</t>
  </si>
  <si>
    <t>Računalne usluge</t>
  </si>
  <si>
    <t>Uredska oprema i namještaj</t>
  </si>
  <si>
    <t>Komunikacijska oprema</t>
  </si>
  <si>
    <t>Oprema za održavanje i zaštitu</t>
  </si>
  <si>
    <t>Uređaji, strojevi i oprema za ostale namjene</t>
  </si>
  <si>
    <t>Predmet nabave</t>
  </si>
  <si>
    <t>Vrsta postupka</t>
  </si>
  <si>
    <t>Planirani početak postupka</t>
  </si>
  <si>
    <t>Likovni materijal</t>
  </si>
  <si>
    <t>izravno ugovaranje</t>
  </si>
  <si>
    <t>Mlijeko i mliječni proizvodi</t>
  </si>
  <si>
    <t>Lož ulje</t>
  </si>
  <si>
    <t>Opskrba vodom</t>
  </si>
  <si>
    <t>Odvoz smeća</t>
  </si>
  <si>
    <t xml:space="preserve">Higijenski materijal </t>
  </si>
  <si>
    <t>Električna energija</t>
  </si>
  <si>
    <t>Ostali prehrambeni proizvodi</t>
  </si>
  <si>
    <t>Brojčana oznaka predmeta nabave</t>
  </si>
  <si>
    <t xml:space="preserve">Procijenjena vrijednost nabave </t>
  </si>
  <si>
    <t>Evidencijski broj nabave</t>
  </si>
  <si>
    <t>Predmet se planira podijeliti u grupe</t>
  </si>
  <si>
    <t xml:space="preserve">Sklapa se ugovor ili okvirni sporazum </t>
  </si>
  <si>
    <t>Planirano trjanje ugovor ili okvirnog sporazuma</t>
  </si>
  <si>
    <t>22800000-8</t>
  </si>
  <si>
    <t>41110000-3</t>
  </si>
  <si>
    <t>90511300-5</t>
  </si>
  <si>
    <t>66510000-8</t>
  </si>
  <si>
    <t>Usluge osiguranja osoba i imovine</t>
  </si>
  <si>
    <t>64210000-1</t>
  </si>
  <si>
    <t>Sredstva i pribor za čišćenje i održavanje</t>
  </si>
  <si>
    <t>jednostavna nabava</t>
  </si>
  <si>
    <t>NE</t>
  </si>
  <si>
    <t>DA</t>
  </si>
  <si>
    <t>UGOVOR</t>
  </si>
  <si>
    <t>SPORAZUM</t>
  </si>
  <si>
    <t>1 godina</t>
  </si>
  <si>
    <t>2 godine</t>
  </si>
  <si>
    <t>2. godine</t>
  </si>
  <si>
    <t>Svježe meso i mesne prerađevine</t>
  </si>
  <si>
    <t>Sviježa i zamrznuta riba</t>
  </si>
  <si>
    <t>Kruh i pekarski prozvodi</t>
  </si>
  <si>
    <t>15800000-6</t>
  </si>
  <si>
    <t>Svježa piletina, puretina i prerađevine</t>
  </si>
  <si>
    <t>Zamrznuto povrće</t>
  </si>
  <si>
    <t>39830000-9</t>
  </si>
  <si>
    <t>33760000-5</t>
  </si>
  <si>
    <t>03222000-3</t>
  </si>
  <si>
    <t>15331170-9</t>
  </si>
  <si>
    <t>18830000-6</t>
  </si>
  <si>
    <t>09310000-5</t>
  </si>
  <si>
    <t>09135000-4</t>
  </si>
  <si>
    <t>85140000-2</t>
  </si>
  <si>
    <t>15810000-9</t>
  </si>
  <si>
    <t>30200000-1</t>
  </si>
  <si>
    <t>30100000-0</t>
  </si>
  <si>
    <t>98000000-3</t>
  </si>
  <si>
    <t>55322000-6</t>
  </si>
  <si>
    <t>72000000-5</t>
  </si>
  <si>
    <t>79900000-3</t>
  </si>
  <si>
    <t>50710000-5</t>
  </si>
  <si>
    <t>34351100-3</t>
  </si>
  <si>
    <t>44400000-4</t>
  </si>
  <si>
    <t>15500000-3</t>
  </si>
  <si>
    <t>15220000-6</t>
  </si>
  <si>
    <t>15112100-7</t>
  </si>
  <si>
    <t>15110000-2</t>
  </si>
  <si>
    <t>DJEČJI VRTIĆ  "RADOST" POREČ-PARENZO, Poreč, R. Končara 7, OIB:56640224155</t>
  </si>
  <si>
    <t xml:space="preserve">Na temelju 28. stavka 1. Zakona o javnoj nabavi ("Narodne novine" broj 120/16) i članka 44. Statuta Dječjeg vrtića "Radost" Poreč-Parenzo,  ravnateljica donosi: </t>
  </si>
  <si>
    <t>Dezinsekcija i deratizacija</t>
  </si>
  <si>
    <t>2019.</t>
  </si>
  <si>
    <t>Ostale usluge - usluge prehrane - O.Š. Vižinada</t>
  </si>
  <si>
    <t>Ostale usluge -usluge prehrane - O.Š. Kaštelir</t>
  </si>
  <si>
    <t>Ostale usluge -usluge prehrane - O.Š. Sveti Lovreč</t>
  </si>
  <si>
    <t>Sportska i glazbena oprema</t>
  </si>
  <si>
    <t>2 godina</t>
  </si>
  <si>
    <t>32330000-5</t>
  </si>
  <si>
    <t>24455000-8</t>
  </si>
  <si>
    <t>43325000-7</t>
  </si>
  <si>
    <t>05-2020</t>
  </si>
  <si>
    <t>06-2020</t>
  </si>
  <si>
    <t>07-2020</t>
  </si>
  <si>
    <t>08-2020</t>
  </si>
  <si>
    <t>09-2020</t>
  </si>
  <si>
    <t>10-2020</t>
  </si>
  <si>
    <t>Svježe voće i povrće</t>
  </si>
  <si>
    <t xml:space="preserve">    11-2020</t>
  </si>
  <si>
    <t>13-2020</t>
  </si>
  <si>
    <t>14-2020</t>
  </si>
  <si>
    <t>15-2020</t>
  </si>
  <si>
    <t>16-2020</t>
  </si>
  <si>
    <t>17-2020</t>
  </si>
  <si>
    <t>18-2020</t>
  </si>
  <si>
    <t>19-2020</t>
  </si>
  <si>
    <t>20-2020</t>
  </si>
  <si>
    <t>21-2020</t>
  </si>
  <si>
    <t>22-2020</t>
  </si>
  <si>
    <t>23-2020</t>
  </si>
  <si>
    <t>24-2020</t>
  </si>
  <si>
    <t>25-2020</t>
  </si>
  <si>
    <t>26-2020</t>
  </si>
  <si>
    <t>27-2020</t>
  </si>
  <si>
    <t>28-2020</t>
  </si>
  <si>
    <t>29-2020</t>
  </si>
  <si>
    <t>30-2020</t>
  </si>
  <si>
    <t>31-2020</t>
  </si>
  <si>
    <t>32-2020</t>
  </si>
  <si>
    <t>33-2020</t>
  </si>
  <si>
    <t>34-2020</t>
  </si>
  <si>
    <t>01-2020</t>
  </si>
  <si>
    <t>02-2020</t>
  </si>
  <si>
    <t>03-2020</t>
  </si>
  <si>
    <t>04-2020</t>
  </si>
  <si>
    <t>2020.</t>
  </si>
  <si>
    <t>zajedničko tijelo javne nabave</t>
  </si>
  <si>
    <t>35 - 2020</t>
  </si>
  <si>
    <t>Stručno usvršavanje zaposlenika</t>
  </si>
  <si>
    <t>36 -2020</t>
  </si>
  <si>
    <t>Ostale nespomenute usluge</t>
  </si>
  <si>
    <t>12-2020</t>
  </si>
  <si>
    <t>PLAN JAVNE NABAVE ZA 2020. GODINU</t>
  </si>
  <si>
    <t xml:space="preserve">Plan javne nabave stupa na snagu danom donošenja, a objaviti će se na internetskoj stranici Dječjeg vrtića "Radost" Poreč-Parenzo.  Poreč, 29.01.2020. Ravnateljica: Divna Radola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</si>
  <si>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Financijski plan</t>
  </si>
  <si>
    <t>Rebalans</t>
  </si>
  <si>
    <t xml:space="preserve">Zbroj </t>
  </si>
  <si>
    <t>NOVI PLAN</t>
  </si>
  <si>
    <t>Razlika Financijski plan-Plan JN</t>
  </si>
  <si>
    <t xml:space="preserve">Usluge promidžbe i informiranja </t>
  </si>
  <si>
    <r>
      <t xml:space="preserve">Uredski, </t>
    </r>
    <r>
      <rPr>
        <strike/>
        <sz val="11"/>
        <color indexed="18"/>
        <rFont val="Calibri"/>
        <family val="2"/>
      </rPr>
      <t>likovni</t>
    </r>
    <r>
      <rPr>
        <sz val="11"/>
        <color indexed="18"/>
        <rFont val="Calibri"/>
        <family val="2"/>
      </rPr>
      <t xml:space="preserve"> materijal i literatura</t>
    </r>
  </si>
  <si>
    <t>NOVO</t>
  </si>
  <si>
    <t>DIMNJAČARSKE USLUGE</t>
  </si>
  <si>
    <t>2029.</t>
  </si>
  <si>
    <t>OSTALE KOMUNALNE USLUGE</t>
  </si>
  <si>
    <t>koncesionar</t>
  </si>
  <si>
    <t>Ravnateljica:</t>
  </si>
  <si>
    <t>Divna Radola</t>
  </si>
  <si>
    <r>
      <t xml:space="preserve">Uredski, </t>
    </r>
    <r>
      <rPr>
        <strike/>
        <sz val="11"/>
        <rFont val="Times New Roman"/>
        <family val="1"/>
      </rPr>
      <t>likovni</t>
    </r>
    <r>
      <rPr>
        <sz val="11"/>
        <rFont val="Times New Roman"/>
        <family val="1"/>
      </rPr>
      <t xml:space="preserve"> materijal i literatura</t>
    </r>
  </si>
  <si>
    <t>37-2020</t>
  </si>
  <si>
    <t>74724000-0</t>
  </si>
  <si>
    <t>65000000-3</t>
  </si>
  <si>
    <t>38-2020</t>
  </si>
  <si>
    <t>39-2020</t>
  </si>
  <si>
    <t>79995200-7</t>
  </si>
  <si>
    <t>39500000-7</t>
  </si>
  <si>
    <t>1. IZMJENE I DOPUNE PLANA JAVNE NABAVE ZA 2020. GODINU</t>
  </si>
  <si>
    <t>Poreč, 01.09.2020.</t>
  </si>
  <si>
    <t>Oprema za održavanje temperature i zaštitu hrane</t>
  </si>
  <si>
    <t xml:space="preserve">1. Izmjene i dopune Plana javne nabave stupa na snagu danom donošenja, a objaviti će se na internetskoj stranici Dječjeg vrtića "Radost" Poreč-Parenzo.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</si>
</sst>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0.00;[Red]0.00"/>
    <numFmt numFmtId="168" formatCode="0;[Red]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trike/>
      <sz val="11"/>
      <color indexed="18"/>
      <name val="Calibri"/>
      <family val="2"/>
    </font>
    <font>
      <sz val="11"/>
      <color indexed="1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12"/>
      <name val="Calibri"/>
      <family val="2"/>
    </font>
    <font>
      <i/>
      <strike/>
      <sz val="12"/>
      <color indexed="18"/>
      <name val="Times New Roman"/>
      <family val="1"/>
    </font>
    <font>
      <i/>
      <sz val="12"/>
      <color indexed="60"/>
      <name val="Times New Roman"/>
      <family val="1"/>
    </font>
    <font>
      <sz val="12"/>
      <color indexed="60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60"/>
      <name val="Times New Roman"/>
      <family val="1"/>
    </font>
    <font>
      <strike/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2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FF"/>
      <name val="Calibri"/>
      <family val="2"/>
    </font>
    <font>
      <b/>
      <sz val="12"/>
      <color rgb="FF0000FF"/>
      <name val="Calibri"/>
      <family val="2"/>
    </font>
    <font>
      <sz val="11"/>
      <color rgb="FFC00000"/>
      <name val="Calibri"/>
      <family val="2"/>
    </font>
    <font>
      <b/>
      <sz val="12"/>
      <color rgb="FFC00000"/>
      <name val="Calibri"/>
      <family val="2"/>
    </font>
    <font>
      <sz val="10"/>
      <color rgb="FF0000FF"/>
      <name val="Arial"/>
      <family val="2"/>
    </font>
    <font>
      <b/>
      <sz val="11"/>
      <color rgb="FF0000FF"/>
      <name val="Calibri"/>
      <family val="2"/>
    </font>
    <font>
      <sz val="11"/>
      <color rgb="FF000099"/>
      <name val="Calibri"/>
      <family val="2"/>
    </font>
    <font>
      <strike/>
      <sz val="11"/>
      <color rgb="FF000099"/>
      <name val="Calibri"/>
      <family val="2"/>
    </font>
    <font>
      <i/>
      <strike/>
      <sz val="12"/>
      <color rgb="FF000099"/>
      <name val="Times New Roman"/>
      <family val="1"/>
    </font>
    <font>
      <i/>
      <sz val="12"/>
      <color rgb="FFC00000"/>
      <name val="Times New Roman"/>
      <family val="1"/>
    </font>
    <font>
      <sz val="12"/>
      <color rgb="FFC00000"/>
      <name val="Times New Roman"/>
      <family val="1"/>
    </font>
    <font>
      <i/>
      <sz val="12"/>
      <color rgb="FF000099"/>
      <name val="Times New Roman"/>
      <family val="1"/>
    </font>
    <font>
      <b/>
      <i/>
      <sz val="12"/>
      <color rgb="FFC00000"/>
      <name val="Times New Roman"/>
      <family val="1"/>
    </font>
    <font>
      <strike/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66006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4" fontId="25" fillId="33" borderId="0" xfId="0" applyNumberFormat="1" applyFont="1" applyFill="1" applyBorder="1" applyAlignment="1">
      <alignment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4" fontId="55" fillId="33" borderId="0" xfId="0" applyNumberFormat="1" applyFont="1" applyFill="1" applyAlignment="1">
      <alignment vertical="center" wrapText="1"/>
    </xf>
    <xf numFmtId="4" fontId="25" fillId="33" borderId="0" xfId="0" applyNumberFormat="1" applyFont="1" applyFill="1" applyAlignment="1">
      <alignment vertical="center" wrapText="1"/>
    </xf>
    <xf numFmtId="4" fontId="56" fillId="33" borderId="0" xfId="0" applyNumberFormat="1" applyFont="1" applyFill="1" applyAlignment="1">
      <alignment vertical="center" wrapText="1"/>
    </xf>
    <xf numFmtId="4" fontId="57" fillId="33" borderId="0" xfId="0" applyNumberFormat="1" applyFont="1" applyFill="1" applyBorder="1" applyAlignment="1">
      <alignment vertical="center" wrapText="1"/>
    </xf>
    <xf numFmtId="4" fontId="57" fillId="33" borderId="0" xfId="0" applyNumberFormat="1" applyFont="1" applyFill="1" applyBorder="1" applyAlignment="1">
      <alignment horizontal="center" vertical="center" wrapText="1"/>
    </xf>
    <xf numFmtId="4" fontId="57" fillId="33" borderId="0" xfId="0" applyNumberFormat="1" applyFont="1" applyFill="1" applyAlignment="1">
      <alignment vertical="center" wrapText="1"/>
    </xf>
    <xf numFmtId="4" fontId="58" fillId="33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4" fontId="25" fillId="33" borderId="0" xfId="0" applyNumberFormat="1" applyFont="1" applyFill="1" applyAlignment="1">
      <alignment horizontal="center" vertical="center"/>
    </xf>
    <xf numFmtId="4" fontId="25" fillId="33" borderId="0" xfId="0" applyNumberFormat="1" applyFont="1" applyFill="1" applyAlignment="1">
      <alignment vertical="center"/>
    </xf>
    <xf numFmtId="4" fontId="55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4" fontId="59" fillId="33" borderId="0" xfId="0" applyNumberFormat="1" applyFont="1" applyFill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60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 wrapText="1"/>
    </xf>
    <xf numFmtId="4" fontId="62" fillId="33" borderId="10" xfId="0" applyNumberFormat="1" applyFont="1" applyFill="1" applyBorder="1" applyAlignment="1">
      <alignment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vertical="center" wrapText="1"/>
    </xf>
    <xf numFmtId="4" fontId="64" fillId="33" borderId="0" xfId="0" applyNumberFormat="1" applyFont="1" applyFill="1" applyBorder="1" applyAlignment="1">
      <alignment horizontal="center" vertical="center" wrapText="1"/>
    </xf>
    <xf numFmtId="4" fontId="64" fillId="33" borderId="0" xfId="0" applyNumberFormat="1" applyFont="1" applyFill="1" applyBorder="1" applyAlignment="1">
      <alignment vertical="center" wrapText="1"/>
    </xf>
    <xf numFmtId="4" fontId="64" fillId="33" borderId="0" xfId="0" applyNumberFormat="1" applyFont="1" applyFill="1" applyAlignment="1">
      <alignment vertical="center" wrapText="1"/>
    </xf>
    <xf numFmtId="0" fontId="65" fillId="33" borderId="0" xfId="0" applyFont="1" applyFill="1" applyAlignment="1">
      <alignment vertical="center" wrapText="1"/>
    </xf>
    <xf numFmtId="4" fontId="66" fillId="33" borderId="10" xfId="0" applyNumberFormat="1" applyFont="1" applyFill="1" applyBorder="1" applyAlignment="1">
      <alignment vertical="center" wrapText="1"/>
    </xf>
    <xf numFmtId="4" fontId="63" fillId="33" borderId="10" xfId="0" applyNumberFormat="1" applyFont="1" applyFill="1" applyBorder="1" applyAlignment="1">
      <alignment horizontal="center" vertical="center"/>
    </xf>
    <xf numFmtId="4" fontId="67" fillId="33" borderId="0" xfId="0" applyNumberFormat="1" applyFont="1" applyFill="1" applyAlignment="1">
      <alignment vertical="center" wrapText="1"/>
    </xf>
    <xf numFmtId="4" fontId="66" fillId="33" borderId="10" xfId="0" applyNumberFormat="1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vertical="center" wrapText="1"/>
    </xf>
    <xf numFmtId="0" fontId="57" fillId="33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vertical="center" wrapText="1"/>
    </xf>
    <xf numFmtId="0" fontId="69" fillId="33" borderId="0" xfId="0" applyFont="1" applyFill="1" applyAlignment="1">
      <alignment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61" fillId="33" borderId="0" xfId="0" applyNumberFormat="1" applyFont="1" applyFill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60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70" fillId="33" borderId="0" xfId="0" applyNumberFormat="1" applyFont="1" applyFill="1" applyBorder="1" applyAlignment="1">
      <alignment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 wrapText="1"/>
    </xf>
    <xf numFmtId="4" fontId="25" fillId="33" borderId="0" xfId="0" applyNumberFormat="1" applyFont="1" applyFill="1" applyAlignment="1">
      <alignment horizontal="right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17" fontId="6" fillId="0" borderId="13" xfId="0" applyNumberFormat="1" applyFont="1" applyBorder="1" applyAlignment="1">
      <alignment horizontal="center" vertical="center" wrapText="1"/>
    </xf>
    <xf numFmtId="17" fontId="6" fillId="0" borderId="14" xfId="0" applyNumberFormat="1" applyFont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center" wrapText="1"/>
    </xf>
    <xf numFmtId="0" fontId="61" fillId="33" borderId="13" xfId="0" applyNumberFormat="1" applyFont="1" applyFill="1" applyBorder="1" applyAlignment="1">
      <alignment horizontal="center" vertical="center" wrapText="1"/>
    </xf>
    <xf numFmtId="0" fontId="61" fillId="33" borderId="14" xfId="0" applyNumberFormat="1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vertical="center" wrapText="1"/>
    </xf>
    <xf numFmtId="0" fontId="61" fillId="33" borderId="14" xfId="0" applyFont="1" applyFill="1" applyBorder="1" applyAlignment="1">
      <alignment vertical="center" wrapText="1"/>
    </xf>
    <xf numFmtId="4" fontId="61" fillId="33" borderId="13" xfId="0" applyNumberFormat="1" applyFont="1" applyFill="1" applyBorder="1" applyAlignment="1">
      <alignment horizontal="center" vertical="center" wrapText="1"/>
    </xf>
    <xf numFmtId="4" fontId="61" fillId="33" borderId="14" xfId="0" applyNumberFormat="1" applyFont="1" applyFill="1" applyBorder="1" applyAlignment="1">
      <alignment horizontal="center" vertical="center" wrapText="1"/>
    </xf>
    <xf numFmtId="4" fontId="70" fillId="33" borderId="0" xfId="0" applyNumberFormat="1" applyFont="1" applyFill="1" applyBorder="1" applyAlignment="1">
      <alignment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4" fontId="55" fillId="33" borderId="0" xfId="0" applyNumberFormat="1" applyFont="1" applyFill="1" applyAlignment="1">
      <alignment horizontal="center" vertical="center" wrapText="1"/>
    </xf>
    <xf numFmtId="4" fontId="25" fillId="33" borderId="0" xfId="0" applyNumberFormat="1" applyFont="1" applyFill="1" applyAlignment="1">
      <alignment vertical="center" wrapText="1"/>
    </xf>
    <xf numFmtId="4" fontId="56" fillId="33" borderId="0" xfId="0" applyNumberFormat="1" applyFont="1" applyFill="1" applyAlignment="1">
      <alignment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/>
    </xf>
    <xf numFmtId="4" fontId="57" fillId="33" borderId="13" xfId="0" applyNumberFormat="1" applyFont="1" applyFill="1" applyBorder="1" applyAlignment="1">
      <alignment horizontal="center" vertical="center" wrapText="1"/>
    </xf>
    <xf numFmtId="4" fontId="57" fillId="33" borderId="14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vertical="center" wrapText="1"/>
    </xf>
    <xf numFmtId="4" fontId="55" fillId="33" borderId="0" xfId="0" applyNumberFormat="1" applyFont="1" applyFill="1" applyAlignment="1">
      <alignment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17" fontId="66" fillId="33" borderId="13" xfId="0" applyNumberFormat="1" applyFont="1" applyFill="1" applyBorder="1" applyAlignment="1">
      <alignment horizontal="center" vertical="center" wrapText="1"/>
    </xf>
    <xf numFmtId="17" fontId="66" fillId="33" borderId="14" xfId="0" applyNumberFormat="1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vertical="center" wrapText="1"/>
    </xf>
    <xf numFmtId="4" fontId="66" fillId="33" borderId="13" xfId="0" applyNumberFormat="1" applyFont="1" applyFill="1" applyBorder="1" applyAlignment="1">
      <alignment horizontal="center" vertical="center" wrapText="1"/>
    </xf>
    <xf numFmtId="4" fontId="66" fillId="33" borderId="14" xfId="0" applyNumberFormat="1" applyFont="1" applyFill="1" applyBorder="1" applyAlignment="1">
      <alignment horizontal="center" vertical="center" wrapText="1"/>
    </xf>
    <xf numFmtId="49" fontId="66" fillId="33" borderId="13" xfId="0" applyNumberFormat="1" applyFont="1" applyFill="1" applyBorder="1" applyAlignment="1">
      <alignment horizontal="center" vertical="center" wrapText="1"/>
    </xf>
    <xf numFmtId="49" fontId="66" fillId="33" borderId="14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 wrapText="1"/>
    </xf>
    <xf numFmtId="49" fontId="61" fillId="33" borderId="14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61">
      <selection activeCell="A68" sqref="A68:I68"/>
    </sheetView>
  </sheetViews>
  <sheetFormatPr defaultColWidth="57.8515625" defaultRowHeight="15"/>
  <cols>
    <col min="1" max="1" width="11.140625" style="18" customWidth="1"/>
    <col min="2" max="2" width="48.7109375" style="10" customWidth="1"/>
    <col min="3" max="3" width="14.57421875" style="19" customWidth="1"/>
    <col min="4" max="4" width="12.140625" style="10" customWidth="1"/>
    <col min="5" max="5" width="17.8515625" style="19" customWidth="1"/>
    <col min="6" max="6" width="12.421875" style="19" customWidth="1"/>
    <col min="7" max="7" width="13.00390625" style="19" customWidth="1"/>
    <col min="8" max="8" width="9.8515625" style="19" customWidth="1"/>
    <col min="9" max="9" width="13.8515625" style="19" customWidth="1"/>
    <col min="10" max="16384" width="57.8515625" style="10" customWidth="1"/>
  </cols>
  <sheetData>
    <row r="1" spans="1:9" ht="21.75" customHeight="1">
      <c r="A1" s="100" t="s">
        <v>73</v>
      </c>
      <c r="B1" s="100"/>
      <c r="C1" s="100"/>
      <c r="D1" s="100"/>
      <c r="E1" s="100"/>
      <c r="F1" s="100"/>
      <c r="G1" s="100"/>
      <c r="H1" s="100"/>
      <c r="I1" s="100"/>
    </row>
    <row r="2" spans="1:9" ht="21.7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</row>
    <row r="3" spans="1:9" ht="30" customHeight="1">
      <c r="A3" s="99" t="s">
        <v>150</v>
      </c>
      <c r="B3" s="99"/>
      <c r="C3" s="99"/>
      <c r="D3" s="99"/>
      <c r="E3" s="99"/>
      <c r="F3" s="99"/>
      <c r="G3" s="99"/>
      <c r="H3" s="99"/>
      <c r="I3" s="99"/>
    </row>
    <row r="4" spans="1:9" s="15" customFormat="1" ht="61.5" customHeight="1">
      <c r="A4" s="11" t="s">
        <v>26</v>
      </c>
      <c r="B4" s="12" t="s">
        <v>12</v>
      </c>
      <c r="C4" s="13" t="s">
        <v>24</v>
      </c>
      <c r="D4" s="14" t="s">
        <v>25</v>
      </c>
      <c r="E4" s="12" t="s">
        <v>13</v>
      </c>
      <c r="F4" s="12" t="s">
        <v>27</v>
      </c>
      <c r="G4" s="12" t="s">
        <v>28</v>
      </c>
      <c r="H4" s="12" t="s">
        <v>14</v>
      </c>
      <c r="I4" s="12" t="s">
        <v>29</v>
      </c>
    </row>
    <row r="5" spans="1:9" s="16" customFormat="1" ht="30" customHeight="1">
      <c r="A5" s="27" t="s">
        <v>115</v>
      </c>
      <c r="B5" s="28" t="s">
        <v>142</v>
      </c>
      <c r="C5" s="29" t="s">
        <v>30</v>
      </c>
      <c r="D5" s="30">
        <v>59000</v>
      </c>
      <c r="E5" s="14" t="s">
        <v>120</v>
      </c>
      <c r="F5" s="14" t="s">
        <v>38</v>
      </c>
      <c r="G5" s="14" t="s">
        <v>40</v>
      </c>
      <c r="H5" s="14" t="s">
        <v>76</v>
      </c>
      <c r="I5" s="14" t="s">
        <v>43</v>
      </c>
    </row>
    <row r="6" spans="1:9" s="16" customFormat="1" ht="23.25" customHeight="1">
      <c r="A6" s="113" t="s">
        <v>116</v>
      </c>
      <c r="B6" s="105" t="s">
        <v>15</v>
      </c>
      <c r="C6" s="107" t="s">
        <v>30</v>
      </c>
      <c r="D6" s="31">
        <v>50495</v>
      </c>
      <c r="E6" s="109" t="s">
        <v>120</v>
      </c>
      <c r="F6" s="109" t="s">
        <v>38</v>
      </c>
      <c r="G6" s="109" t="s">
        <v>40</v>
      </c>
      <c r="H6" s="109" t="s">
        <v>76</v>
      </c>
      <c r="I6" s="109" t="s">
        <v>43</v>
      </c>
    </row>
    <row r="7" spans="1:9" s="16" customFormat="1" ht="23.25" customHeight="1">
      <c r="A7" s="114"/>
      <c r="B7" s="106"/>
      <c r="C7" s="108"/>
      <c r="D7" s="30">
        <v>45585</v>
      </c>
      <c r="E7" s="110"/>
      <c r="F7" s="110"/>
      <c r="G7" s="110"/>
      <c r="H7" s="110"/>
      <c r="I7" s="110"/>
    </row>
    <row r="8" spans="1:9" s="16" customFormat="1" ht="31.5" customHeight="1">
      <c r="A8" s="32" t="s">
        <v>117</v>
      </c>
      <c r="B8" s="28" t="s">
        <v>21</v>
      </c>
      <c r="C8" s="29" t="s">
        <v>52</v>
      </c>
      <c r="D8" s="30">
        <v>98500</v>
      </c>
      <c r="E8" s="14" t="s">
        <v>120</v>
      </c>
      <c r="F8" s="14" t="s">
        <v>38</v>
      </c>
      <c r="G8" s="14" t="s">
        <v>40</v>
      </c>
      <c r="H8" s="14" t="s">
        <v>76</v>
      </c>
      <c r="I8" s="14" t="s">
        <v>81</v>
      </c>
    </row>
    <row r="9" spans="1:9" s="16" customFormat="1" ht="23.25" customHeight="1">
      <c r="A9" s="111" t="s">
        <v>118</v>
      </c>
      <c r="B9" s="105" t="s">
        <v>36</v>
      </c>
      <c r="C9" s="107" t="s">
        <v>51</v>
      </c>
      <c r="D9" s="31">
        <v>91500</v>
      </c>
      <c r="E9" s="109" t="s">
        <v>37</v>
      </c>
      <c r="F9" s="109" t="s">
        <v>38</v>
      </c>
      <c r="G9" s="109" t="s">
        <v>40</v>
      </c>
      <c r="H9" s="109" t="s">
        <v>76</v>
      </c>
      <c r="I9" s="109" t="s">
        <v>81</v>
      </c>
    </row>
    <row r="10" spans="1:9" s="16" customFormat="1" ht="23.25" customHeight="1">
      <c r="A10" s="112"/>
      <c r="B10" s="106"/>
      <c r="C10" s="108"/>
      <c r="D10" s="30">
        <v>96600</v>
      </c>
      <c r="E10" s="110"/>
      <c r="F10" s="110"/>
      <c r="G10" s="110"/>
      <c r="H10" s="110"/>
      <c r="I10" s="110"/>
    </row>
    <row r="11" spans="1:9" s="16" customFormat="1" ht="23.25" customHeight="1">
      <c r="A11" s="111" t="s">
        <v>85</v>
      </c>
      <c r="B11" s="105" t="s">
        <v>45</v>
      </c>
      <c r="C11" s="107" t="s">
        <v>72</v>
      </c>
      <c r="D11" s="31">
        <v>105000</v>
      </c>
      <c r="E11" s="109" t="s">
        <v>37</v>
      </c>
      <c r="F11" s="109" t="s">
        <v>38</v>
      </c>
      <c r="G11" s="109" t="s">
        <v>40</v>
      </c>
      <c r="H11" s="109" t="s">
        <v>119</v>
      </c>
      <c r="I11" s="109" t="s">
        <v>42</v>
      </c>
    </row>
    <row r="12" spans="1:9" s="16" customFormat="1" ht="23.25" customHeight="1">
      <c r="A12" s="112"/>
      <c r="B12" s="106"/>
      <c r="C12" s="108"/>
      <c r="D12" s="30">
        <v>115100</v>
      </c>
      <c r="E12" s="110"/>
      <c r="F12" s="110"/>
      <c r="G12" s="110"/>
      <c r="H12" s="110"/>
      <c r="I12" s="110"/>
    </row>
    <row r="13" spans="1:9" s="16" customFormat="1" ht="23.25" customHeight="1">
      <c r="A13" s="111" t="s">
        <v>86</v>
      </c>
      <c r="B13" s="105" t="s">
        <v>49</v>
      </c>
      <c r="C13" s="107" t="s">
        <v>71</v>
      </c>
      <c r="D13" s="31">
        <v>50000</v>
      </c>
      <c r="E13" s="109" t="s">
        <v>37</v>
      </c>
      <c r="F13" s="109" t="s">
        <v>38</v>
      </c>
      <c r="G13" s="109" t="s">
        <v>40</v>
      </c>
      <c r="H13" s="109" t="s">
        <v>119</v>
      </c>
      <c r="I13" s="109" t="s">
        <v>42</v>
      </c>
    </row>
    <row r="14" spans="1:9" s="16" customFormat="1" ht="23.25" customHeight="1">
      <c r="A14" s="112"/>
      <c r="B14" s="106"/>
      <c r="C14" s="108"/>
      <c r="D14" s="30">
        <v>55330</v>
      </c>
      <c r="E14" s="110"/>
      <c r="F14" s="110"/>
      <c r="G14" s="110"/>
      <c r="H14" s="110"/>
      <c r="I14" s="110"/>
    </row>
    <row r="15" spans="1:9" s="16" customFormat="1" ht="23.25" customHeight="1">
      <c r="A15" s="111" t="s">
        <v>87</v>
      </c>
      <c r="B15" s="105" t="s">
        <v>46</v>
      </c>
      <c r="C15" s="107" t="s">
        <v>70</v>
      </c>
      <c r="D15" s="31">
        <v>60000</v>
      </c>
      <c r="E15" s="109" t="s">
        <v>37</v>
      </c>
      <c r="F15" s="109" t="s">
        <v>38</v>
      </c>
      <c r="G15" s="109" t="s">
        <v>40</v>
      </c>
      <c r="H15" s="109" t="s">
        <v>119</v>
      </c>
      <c r="I15" s="109" t="s">
        <v>42</v>
      </c>
    </row>
    <row r="16" spans="1:9" s="16" customFormat="1" ht="23.25" customHeight="1">
      <c r="A16" s="112"/>
      <c r="B16" s="106"/>
      <c r="C16" s="108"/>
      <c r="D16" s="30">
        <v>61950</v>
      </c>
      <c r="E16" s="110"/>
      <c r="F16" s="110"/>
      <c r="G16" s="110"/>
      <c r="H16" s="110"/>
      <c r="I16" s="110"/>
    </row>
    <row r="17" spans="1:9" s="16" customFormat="1" ht="23.25" customHeight="1">
      <c r="A17" s="111" t="s">
        <v>88</v>
      </c>
      <c r="B17" s="105" t="s">
        <v>47</v>
      </c>
      <c r="C17" s="107" t="s">
        <v>59</v>
      </c>
      <c r="D17" s="31">
        <v>40000</v>
      </c>
      <c r="E17" s="109" t="s">
        <v>37</v>
      </c>
      <c r="F17" s="109" t="s">
        <v>38</v>
      </c>
      <c r="G17" s="109" t="s">
        <v>40</v>
      </c>
      <c r="H17" s="109" t="s">
        <v>119</v>
      </c>
      <c r="I17" s="109" t="s">
        <v>42</v>
      </c>
    </row>
    <row r="18" spans="1:9" s="16" customFormat="1" ht="23.25" customHeight="1">
      <c r="A18" s="112"/>
      <c r="B18" s="106"/>
      <c r="C18" s="108"/>
      <c r="D18" s="30">
        <v>43400</v>
      </c>
      <c r="E18" s="110"/>
      <c r="F18" s="110"/>
      <c r="G18" s="110"/>
      <c r="H18" s="110"/>
      <c r="I18" s="110"/>
    </row>
    <row r="19" spans="1:9" s="16" customFormat="1" ht="23.25" customHeight="1">
      <c r="A19" s="111" t="s">
        <v>89</v>
      </c>
      <c r="B19" s="105" t="s">
        <v>17</v>
      </c>
      <c r="C19" s="107" t="s">
        <v>69</v>
      </c>
      <c r="D19" s="31">
        <v>140000</v>
      </c>
      <c r="E19" s="109" t="s">
        <v>37</v>
      </c>
      <c r="F19" s="109" t="s">
        <v>38</v>
      </c>
      <c r="G19" s="109" t="s">
        <v>40</v>
      </c>
      <c r="H19" s="109" t="s">
        <v>119</v>
      </c>
      <c r="I19" s="109" t="s">
        <v>42</v>
      </c>
    </row>
    <row r="20" spans="1:9" s="16" customFormat="1" ht="23.25" customHeight="1">
      <c r="A20" s="112"/>
      <c r="B20" s="106"/>
      <c r="C20" s="108"/>
      <c r="D20" s="30">
        <v>156970</v>
      </c>
      <c r="E20" s="110"/>
      <c r="F20" s="110"/>
      <c r="G20" s="110"/>
      <c r="H20" s="110"/>
      <c r="I20" s="110"/>
    </row>
    <row r="21" spans="1:9" s="16" customFormat="1" ht="23.25" customHeight="1">
      <c r="A21" s="111" t="s">
        <v>90</v>
      </c>
      <c r="B21" s="105" t="s">
        <v>91</v>
      </c>
      <c r="C21" s="107" t="s">
        <v>53</v>
      </c>
      <c r="D21" s="31">
        <v>170000</v>
      </c>
      <c r="E21" s="109" t="s">
        <v>37</v>
      </c>
      <c r="F21" s="109" t="s">
        <v>38</v>
      </c>
      <c r="G21" s="109" t="s">
        <v>40</v>
      </c>
      <c r="H21" s="109" t="s">
        <v>119</v>
      </c>
      <c r="I21" s="109" t="s">
        <v>42</v>
      </c>
    </row>
    <row r="22" spans="1:9" s="16" customFormat="1" ht="23.25" customHeight="1">
      <c r="A22" s="112"/>
      <c r="B22" s="106"/>
      <c r="C22" s="108"/>
      <c r="D22" s="30">
        <v>187780</v>
      </c>
      <c r="E22" s="110"/>
      <c r="F22" s="110"/>
      <c r="G22" s="110"/>
      <c r="H22" s="110"/>
      <c r="I22" s="110"/>
    </row>
    <row r="23" spans="1:9" s="16" customFormat="1" ht="23.25" customHeight="1">
      <c r="A23" s="121" t="s">
        <v>92</v>
      </c>
      <c r="B23" s="105" t="s">
        <v>50</v>
      </c>
      <c r="C23" s="107" t="s">
        <v>54</v>
      </c>
      <c r="D23" s="31">
        <v>30000</v>
      </c>
      <c r="E23" s="109" t="s">
        <v>37</v>
      </c>
      <c r="F23" s="109" t="s">
        <v>38</v>
      </c>
      <c r="G23" s="109" t="s">
        <v>40</v>
      </c>
      <c r="H23" s="109" t="s">
        <v>119</v>
      </c>
      <c r="I23" s="109" t="s">
        <v>42</v>
      </c>
    </row>
    <row r="24" spans="1:9" s="16" customFormat="1" ht="23.25" customHeight="1">
      <c r="A24" s="122"/>
      <c r="B24" s="106"/>
      <c r="C24" s="108"/>
      <c r="D24" s="30">
        <v>32940</v>
      </c>
      <c r="E24" s="110"/>
      <c r="F24" s="110"/>
      <c r="G24" s="110"/>
      <c r="H24" s="110"/>
      <c r="I24" s="110"/>
    </row>
    <row r="25" spans="1:9" s="16" customFormat="1" ht="23.25" customHeight="1">
      <c r="A25" s="111" t="s">
        <v>125</v>
      </c>
      <c r="B25" s="105" t="s">
        <v>23</v>
      </c>
      <c r="C25" s="107" t="s">
        <v>48</v>
      </c>
      <c r="D25" s="35">
        <v>142100</v>
      </c>
      <c r="E25" s="109" t="s">
        <v>37</v>
      </c>
      <c r="F25" s="109" t="s">
        <v>39</v>
      </c>
      <c r="G25" s="109" t="s">
        <v>40</v>
      </c>
      <c r="H25" s="109" t="s">
        <v>119</v>
      </c>
      <c r="I25" s="109" t="s">
        <v>42</v>
      </c>
    </row>
    <row r="26" spans="1:9" s="16" customFormat="1" ht="23.25" customHeight="1">
      <c r="A26" s="112"/>
      <c r="B26" s="106"/>
      <c r="C26" s="108"/>
      <c r="D26" s="36">
        <v>160530</v>
      </c>
      <c r="E26" s="110"/>
      <c r="F26" s="110"/>
      <c r="G26" s="110"/>
      <c r="H26" s="110"/>
      <c r="I26" s="110"/>
    </row>
    <row r="27" spans="1:9" s="16" customFormat="1" ht="23.25" customHeight="1">
      <c r="A27" s="103" t="s">
        <v>93</v>
      </c>
      <c r="B27" s="105" t="s">
        <v>22</v>
      </c>
      <c r="C27" s="107" t="s">
        <v>56</v>
      </c>
      <c r="D27" s="31">
        <v>270000</v>
      </c>
      <c r="E27" s="109" t="s">
        <v>120</v>
      </c>
      <c r="F27" s="109" t="s">
        <v>38</v>
      </c>
      <c r="G27" s="109" t="s">
        <v>40</v>
      </c>
      <c r="H27" s="109" t="s">
        <v>119</v>
      </c>
      <c r="I27" s="109" t="s">
        <v>44</v>
      </c>
    </row>
    <row r="28" spans="1:9" s="16" customFormat="1" ht="23.25" customHeight="1">
      <c r="A28" s="104"/>
      <c r="B28" s="106"/>
      <c r="C28" s="108"/>
      <c r="D28" s="30">
        <v>283120</v>
      </c>
      <c r="E28" s="110"/>
      <c r="F28" s="110"/>
      <c r="G28" s="110"/>
      <c r="H28" s="110"/>
      <c r="I28" s="110"/>
    </row>
    <row r="29" spans="1:9" s="16" customFormat="1" ht="30.75" customHeight="1">
      <c r="A29" s="33" t="s">
        <v>94</v>
      </c>
      <c r="B29" s="28" t="s">
        <v>18</v>
      </c>
      <c r="C29" s="29" t="s">
        <v>57</v>
      </c>
      <c r="D29" s="30">
        <v>146000</v>
      </c>
      <c r="E29" s="14" t="s">
        <v>120</v>
      </c>
      <c r="F29" s="14" t="s">
        <v>38</v>
      </c>
      <c r="G29" s="14" t="s">
        <v>40</v>
      </c>
      <c r="H29" s="14" t="s">
        <v>119</v>
      </c>
      <c r="I29" s="14" t="s">
        <v>43</v>
      </c>
    </row>
    <row r="30" spans="1:9" s="16" customFormat="1" ht="30" customHeight="1">
      <c r="A30" s="33" t="s">
        <v>95</v>
      </c>
      <c r="B30" s="28" t="s">
        <v>0</v>
      </c>
      <c r="C30" s="29" t="s">
        <v>68</v>
      </c>
      <c r="D30" s="30">
        <v>33065</v>
      </c>
      <c r="E30" s="14" t="s">
        <v>37</v>
      </c>
      <c r="F30" s="14" t="s">
        <v>39</v>
      </c>
      <c r="G30" s="14" t="s">
        <v>16</v>
      </c>
      <c r="H30" s="14" t="s">
        <v>119</v>
      </c>
      <c r="I30" s="14" t="s">
        <v>42</v>
      </c>
    </row>
    <row r="31" spans="1:9" s="16" customFormat="1" ht="23.25" customHeight="1">
      <c r="A31" s="103" t="s">
        <v>96</v>
      </c>
      <c r="B31" s="105" t="s">
        <v>1</v>
      </c>
      <c r="C31" s="107" t="s">
        <v>67</v>
      </c>
      <c r="D31" s="31">
        <v>53900</v>
      </c>
      <c r="E31" s="109" t="s">
        <v>37</v>
      </c>
      <c r="F31" s="109" t="s">
        <v>39</v>
      </c>
      <c r="G31" s="109" t="s">
        <v>16</v>
      </c>
      <c r="H31" s="109" t="s">
        <v>119</v>
      </c>
      <c r="I31" s="109" t="s">
        <v>42</v>
      </c>
    </row>
    <row r="32" spans="1:9" s="16" customFormat="1" ht="23.25" customHeight="1">
      <c r="A32" s="104"/>
      <c r="B32" s="106"/>
      <c r="C32" s="108"/>
      <c r="D32" s="30">
        <v>44900</v>
      </c>
      <c r="E32" s="110"/>
      <c r="F32" s="110"/>
      <c r="G32" s="110"/>
      <c r="H32" s="110"/>
      <c r="I32" s="110"/>
    </row>
    <row r="33" spans="1:9" s="16" customFormat="1" ht="23.25" customHeight="1">
      <c r="A33" s="103" t="s">
        <v>97</v>
      </c>
      <c r="B33" s="105" t="s">
        <v>2</v>
      </c>
      <c r="C33" s="107" t="s">
        <v>55</v>
      </c>
      <c r="D33" s="31">
        <v>51000</v>
      </c>
      <c r="E33" s="109" t="s">
        <v>37</v>
      </c>
      <c r="F33" s="109" t="s">
        <v>39</v>
      </c>
      <c r="G33" s="109" t="s">
        <v>40</v>
      </c>
      <c r="H33" s="109" t="s">
        <v>119</v>
      </c>
      <c r="I33" s="109" t="s">
        <v>42</v>
      </c>
    </row>
    <row r="34" spans="1:9" s="16" customFormat="1" ht="23.25" customHeight="1">
      <c r="A34" s="104"/>
      <c r="B34" s="106"/>
      <c r="C34" s="108"/>
      <c r="D34" s="30">
        <v>32350</v>
      </c>
      <c r="E34" s="110"/>
      <c r="F34" s="110"/>
      <c r="G34" s="110"/>
      <c r="H34" s="110"/>
      <c r="I34" s="110"/>
    </row>
    <row r="35" spans="1:9" s="16" customFormat="1" ht="30" customHeight="1">
      <c r="A35" s="33" t="s">
        <v>98</v>
      </c>
      <c r="B35" s="28" t="s">
        <v>3</v>
      </c>
      <c r="C35" s="29" t="s">
        <v>35</v>
      </c>
      <c r="D35" s="30">
        <v>28050</v>
      </c>
      <c r="E35" s="14" t="s">
        <v>37</v>
      </c>
      <c r="F35" s="14" t="s">
        <v>39</v>
      </c>
      <c r="G35" s="14" t="s">
        <v>40</v>
      </c>
      <c r="H35" s="14" t="s">
        <v>119</v>
      </c>
      <c r="I35" s="14" t="s">
        <v>42</v>
      </c>
    </row>
    <row r="36" spans="1:9" s="16" customFormat="1" ht="29.25" customHeight="1">
      <c r="A36" s="33" t="s">
        <v>99</v>
      </c>
      <c r="B36" s="28" t="s">
        <v>4</v>
      </c>
      <c r="C36" s="29" t="s">
        <v>66</v>
      </c>
      <c r="D36" s="30">
        <v>212740</v>
      </c>
      <c r="E36" s="14" t="s">
        <v>16</v>
      </c>
      <c r="F36" s="14" t="s">
        <v>39</v>
      </c>
      <c r="G36" s="14" t="s">
        <v>16</v>
      </c>
      <c r="H36" s="14" t="s">
        <v>119</v>
      </c>
      <c r="I36" s="14" t="s">
        <v>42</v>
      </c>
    </row>
    <row r="37" spans="1:9" s="16" customFormat="1" ht="23.25" customHeight="1">
      <c r="A37" s="103" t="s">
        <v>100</v>
      </c>
      <c r="B37" s="105" t="s">
        <v>19</v>
      </c>
      <c r="C37" s="107" t="s">
        <v>31</v>
      </c>
      <c r="D37" s="31">
        <v>75000</v>
      </c>
      <c r="E37" s="109" t="s">
        <v>37</v>
      </c>
      <c r="F37" s="109" t="s">
        <v>38</v>
      </c>
      <c r="G37" s="109" t="s">
        <v>40</v>
      </c>
      <c r="H37" s="109" t="s">
        <v>119</v>
      </c>
      <c r="I37" s="109" t="s">
        <v>42</v>
      </c>
    </row>
    <row r="38" spans="1:9" s="16" customFormat="1" ht="23.25" customHeight="1">
      <c r="A38" s="104"/>
      <c r="B38" s="106"/>
      <c r="C38" s="108"/>
      <c r="D38" s="30">
        <v>85620</v>
      </c>
      <c r="E38" s="110"/>
      <c r="F38" s="110"/>
      <c r="G38" s="110"/>
      <c r="H38" s="110"/>
      <c r="I38" s="110"/>
    </row>
    <row r="39" spans="1:9" s="17" customFormat="1" ht="23.25" customHeight="1">
      <c r="A39" s="103" t="s">
        <v>101</v>
      </c>
      <c r="B39" s="105" t="s">
        <v>20</v>
      </c>
      <c r="C39" s="107" t="s">
        <v>32</v>
      </c>
      <c r="D39" s="31">
        <v>37000</v>
      </c>
      <c r="E39" s="109" t="s">
        <v>37</v>
      </c>
      <c r="F39" s="109" t="s">
        <v>38</v>
      </c>
      <c r="G39" s="109" t="s">
        <v>40</v>
      </c>
      <c r="H39" s="109" t="s">
        <v>119</v>
      </c>
      <c r="I39" s="109" t="s">
        <v>42</v>
      </c>
    </row>
    <row r="40" spans="1:9" s="17" customFormat="1" ht="23.25" customHeight="1">
      <c r="A40" s="104"/>
      <c r="B40" s="106"/>
      <c r="C40" s="108"/>
      <c r="D40" s="30">
        <v>41794</v>
      </c>
      <c r="E40" s="110"/>
      <c r="F40" s="110"/>
      <c r="G40" s="110"/>
      <c r="H40" s="110"/>
      <c r="I40" s="110"/>
    </row>
    <row r="41" spans="1:9" s="17" customFormat="1" ht="23.25" customHeight="1">
      <c r="A41" s="103" t="s">
        <v>102</v>
      </c>
      <c r="B41" s="105" t="s">
        <v>75</v>
      </c>
      <c r="C41" s="107" t="s">
        <v>83</v>
      </c>
      <c r="D41" s="31">
        <v>10000</v>
      </c>
      <c r="E41" s="109" t="s">
        <v>37</v>
      </c>
      <c r="F41" s="109" t="s">
        <v>38</v>
      </c>
      <c r="G41" s="109" t="s">
        <v>40</v>
      </c>
      <c r="H41" s="109" t="s">
        <v>119</v>
      </c>
      <c r="I41" s="109" t="s">
        <v>42</v>
      </c>
    </row>
    <row r="42" spans="1:9" s="17" customFormat="1" ht="23.25" customHeight="1">
      <c r="A42" s="104"/>
      <c r="B42" s="106"/>
      <c r="C42" s="108"/>
      <c r="D42" s="30">
        <v>6250</v>
      </c>
      <c r="E42" s="110"/>
      <c r="F42" s="110"/>
      <c r="G42" s="110"/>
      <c r="H42" s="110"/>
      <c r="I42" s="110"/>
    </row>
    <row r="43" spans="1:9" s="17" customFormat="1" ht="23.25" customHeight="1">
      <c r="A43" s="93" t="s">
        <v>143</v>
      </c>
      <c r="B43" s="94" t="s">
        <v>136</v>
      </c>
      <c r="C43" s="95" t="s">
        <v>144</v>
      </c>
      <c r="D43" s="96">
        <v>10200</v>
      </c>
      <c r="E43" s="97" t="s">
        <v>37</v>
      </c>
      <c r="F43" s="97" t="s">
        <v>38</v>
      </c>
      <c r="G43" s="97" t="s">
        <v>139</v>
      </c>
      <c r="H43" s="97" t="s">
        <v>119</v>
      </c>
      <c r="I43" s="97" t="s">
        <v>42</v>
      </c>
    </row>
    <row r="44" spans="1:9" s="16" customFormat="1" ht="30" customHeight="1">
      <c r="A44" s="93" t="s">
        <v>146</v>
      </c>
      <c r="B44" s="94" t="s">
        <v>138</v>
      </c>
      <c r="C44" s="95" t="s">
        <v>145</v>
      </c>
      <c r="D44" s="96">
        <v>7000</v>
      </c>
      <c r="E44" s="97" t="s">
        <v>37</v>
      </c>
      <c r="F44" s="97" t="s">
        <v>38</v>
      </c>
      <c r="G44" s="97" t="s">
        <v>16</v>
      </c>
      <c r="H44" s="97" t="s">
        <v>119</v>
      </c>
      <c r="I44" s="97" t="s">
        <v>42</v>
      </c>
    </row>
    <row r="45" spans="1:9" s="16" customFormat="1" ht="30" customHeight="1">
      <c r="A45" s="33" t="s">
        <v>103</v>
      </c>
      <c r="B45" s="28" t="s">
        <v>5</v>
      </c>
      <c r="C45" s="29" t="s">
        <v>58</v>
      </c>
      <c r="D45" s="30">
        <v>68095</v>
      </c>
      <c r="E45" s="14" t="s">
        <v>37</v>
      </c>
      <c r="F45" s="14" t="s">
        <v>38</v>
      </c>
      <c r="G45" s="14" t="s">
        <v>40</v>
      </c>
      <c r="H45" s="14" t="s">
        <v>119</v>
      </c>
      <c r="I45" s="14" t="s">
        <v>42</v>
      </c>
    </row>
    <row r="46" spans="1:9" s="16" customFormat="1" ht="23.25" customHeight="1">
      <c r="A46" s="103" t="s">
        <v>104</v>
      </c>
      <c r="B46" s="105" t="s">
        <v>6</v>
      </c>
      <c r="C46" s="107" t="s">
        <v>65</v>
      </c>
      <c r="D46" s="31">
        <v>66960</v>
      </c>
      <c r="E46" s="109" t="s">
        <v>37</v>
      </c>
      <c r="F46" s="109" t="s">
        <v>38</v>
      </c>
      <c r="G46" s="109" t="s">
        <v>16</v>
      </c>
      <c r="H46" s="109" t="s">
        <v>119</v>
      </c>
      <c r="I46" s="109" t="s">
        <v>42</v>
      </c>
    </row>
    <row r="47" spans="1:9" s="17" customFormat="1" ht="23.25" customHeight="1">
      <c r="A47" s="104"/>
      <c r="B47" s="106"/>
      <c r="C47" s="108"/>
      <c r="D47" s="34">
        <v>65266</v>
      </c>
      <c r="E47" s="110"/>
      <c r="F47" s="110"/>
      <c r="G47" s="110"/>
      <c r="H47" s="110"/>
      <c r="I47" s="110"/>
    </row>
    <row r="48" spans="1:9" s="16" customFormat="1" ht="40.5" customHeight="1">
      <c r="A48" s="33" t="s">
        <v>105</v>
      </c>
      <c r="B48" s="28" t="s">
        <v>7</v>
      </c>
      <c r="C48" s="29" t="s">
        <v>64</v>
      </c>
      <c r="D48" s="30">
        <v>51605</v>
      </c>
      <c r="E48" s="14" t="s">
        <v>37</v>
      </c>
      <c r="F48" s="14" t="s">
        <v>38</v>
      </c>
      <c r="G48" s="14" t="s">
        <v>16</v>
      </c>
      <c r="H48" s="14" t="s">
        <v>119</v>
      </c>
      <c r="I48" s="14" t="s">
        <v>42</v>
      </c>
    </row>
    <row r="49" spans="1:9" s="16" customFormat="1" ht="13.5" customHeight="1">
      <c r="A49" s="103" t="s">
        <v>106</v>
      </c>
      <c r="B49" s="105" t="s">
        <v>77</v>
      </c>
      <c r="C49" s="107" t="s">
        <v>63</v>
      </c>
      <c r="D49" s="31">
        <v>101000</v>
      </c>
      <c r="E49" s="109" t="s">
        <v>37</v>
      </c>
      <c r="F49" s="109" t="s">
        <v>38</v>
      </c>
      <c r="G49" s="109" t="s">
        <v>40</v>
      </c>
      <c r="H49" s="109" t="s">
        <v>119</v>
      </c>
      <c r="I49" s="109" t="s">
        <v>42</v>
      </c>
    </row>
    <row r="50" spans="1:9" s="16" customFormat="1" ht="23.25" customHeight="1">
      <c r="A50" s="104"/>
      <c r="B50" s="106"/>
      <c r="C50" s="108"/>
      <c r="D50" s="30">
        <v>24000</v>
      </c>
      <c r="E50" s="110"/>
      <c r="F50" s="110"/>
      <c r="G50" s="110"/>
      <c r="H50" s="110"/>
      <c r="I50" s="110"/>
    </row>
    <row r="51" spans="1:9" s="16" customFormat="1" ht="30" customHeight="1">
      <c r="A51" s="33" t="s">
        <v>107</v>
      </c>
      <c r="B51" s="28" t="s">
        <v>78</v>
      </c>
      <c r="C51" s="29" t="s">
        <v>63</v>
      </c>
      <c r="D51" s="30">
        <v>187000</v>
      </c>
      <c r="E51" s="14" t="s">
        <v>37</v>
      </c>
      <c r="F51" s="14" t="s">
        <v>38</v>
      </c>
      <c r="G51" s="14" t="s">
        <v>40</v>
      </c>
      <c r="H51" s="14" t="s">
        <v>119</v>
      </c>
      <c r="I51" s="14" t="s">
        <v>42</v>
      </c>
    </row>
    <row r="52" spans="1:9" s="16" customFormat="1" ht="30" customHeight="1">
      <c r="A52" s="33" t="s">
        <v>108</v>
      </c>
      <c r="B52" s="28" t="s">
        <v>79</v>
      </c>
      <c r="C52" s="29" t="s">
        <v>62</v>
      </c>
      <c r="D52" s="30">
        <v>58680</v>
      </c>
      <c r="E52" s="14" t="s">
        <v>37</v>
      </c>
      <c r="F52" s="14" t="s">
        <v>38</v>
      </c>
      <c r="G52" s="14" t="s">
        <v>40</v>
      </c>
      <c r="H52" s="14" t="s">
        <v>119</v>
      </c>
      <c r="I52" s="14" t="s">
        <v>42</v>
      </c>
    </row>
    <row r="53" spans="1:9" s="16" customFormat="1" ht="30" customHeight="1">
      <c r="A53" s="33" t="s">
        <v>109</v>
      </c>
      <c r="B53" s="28" t="s">
        <v>34</v>
      </c>
      <c r="C53" s="29" t="s">
        <v>33</v>
      </c>
      <c r="D53" s="30">
        <v>75686</v>
      </c>
      <c r="E53" s="14" t="s">
        <v>37</v>
      </c>
      <c r="F53" s="14" t="s">
        <v>38</v>
      </c>
      <c r="G53" s="14" t="s">
        <v>41</v>
      </c>
      <c r="H53" s="14" t="s">
        <v>119</v>
      </c>
      <c r="I53" s="14" t="s">
        <v>43</v>
      </c>
    </row>
    <row r="54" spans="1:9" s="16" customFormat="1" ht="23.25" customHeight="1">
      <c r="A54" s="103" t="s">
        <v>110</v>
      </c>
      <c r="B54" s="105" t="s">
        <v>8</v>
      </c>
      <c r="C54" s="107" t="s">
        <v>61</v>
      </c>
      <c r="D54" s="31">
        <v>30500</v>
      </c>
      <c r="E54" s="109" t="s">
        <v>37</v>
      </c>
      <c r="F54" s="109" t="s">
        <v>38</v>
      </c>
      <c r="G54" s="109" t="s">
        <v>16</v>
      </c>
      <c r="H54" s="109" t="s">
        <v>119</v>
      </c>
      <c r="I54" s="109" t="s">
        <v>42</v>
      </c>
    </row>
    <row r="55" spans="1:9" s="16" customFormat="1" ht="23.25" customHeight="1">
      <c r="A55" s="104"/>
      <c r="B55" s="106"/>
      <c r="C55" s="108"/>
      <c r="D55" s="30">
        <v>25893</v>
      </c>
      <c r="E55" s="110"/>
      <c r="F55" s="110"/>
      <c r="G55" s="110"/>
      <c r="H55" s="110"/>
      <c r="I55" s="110"/>
    </row>
    <row r="56" spans="1:9" s="16" customFormat="1" ht="23.25" customHeight="1">
      <c r="A56" s="103" t="s">
        <v>111</v>
      </c>
      <c r="B56" s="105" t="s">
        <v>9</v>
      </c>
      <c r="C56" s="107" t="s">
        <v>60</v>
      </c>
      <c r="D56" s="31">
        <v>4500</v>
      </c>
      <c r="E56" s="109" t="s">
        <v>37</v>
      </c>
      <c r="F56" s="109" t="s">
        <v>38</v>
      </c>
      <c r="G56" s="109" t="s">
        <v>16</v>
      </c>
      <c r="H56" s="109" t="s">
        <v>119</v>
      </c>
      <c r="I56" s="109" t="s">
        <v>42</v>
      </c>
    </row>
    <row r="57" spans="1:9" s="16" customFormat="1" ht="23.25" customHeight="1">
      <c r="A57" s="104"/>
      <c r="B57" s="106"/>
      <c r="C57" s="108"/>
      <c r="D57" s="30">
        <v>4537</v>
      </c>
      <c r="E57" s="110"/>
      <c r="F57" s="110"/>
      <c r="G57" s="110"/>
      <c r="H57" s="110"/>
      <c r="I57" s="110"/>
    </row>
    <row r="58" spans="1:9" s="16" customFormat="1" ht="23.25" customHeight="1">
      <c r="A58" s="103" t="s">
        <v>112</v>
      </c>
      <c r="B58" s="105" t="s">
        <v>11</v>
      </c>
      <c r="C58" s="107" t="s">
        <v>60</v>
      </c>
      <c r="D58" s="31">
        <v>56500</v>
      </c>
      <c r="E58" s="109" t="s">
        <v>37</v>
      </c>
      <c r="F58" s="109" t="s">
        <v>39</v>
      </c>
      <c r="G58" s="109" t="s">
        <v>16</v>
      </c>
      <c r="H58" s="109" t="s">
        <v>119</v>
      </c>
      <c r="I58" s="109" t="s">
        <v>42</v>
      </c>
    </row>
    <row r="59" spans="1:9" s="16" customFormat="1" ht="23.25" customHeight="1">
      <c r="A59" s="104"/>
      <c r="B59" s="106"/>
      <c r="C59" s="108"/>
      <c r="D59" s="30">
        <v>11000</v>
      </c>
      <c r="E59" s="110"/>
      <c r="F59" s="110"/>
      <c r="G59" s="110"/>
      <c r="H59" s="110"/>
      <c r="I59" s="110"/>
    </row>
    <row r="60" spans="1:9" s="16" customFormat="1" ht="23.25" customHeight="1">
      <c r="A60" s="103" t="s">
        <v>113</v>
      </c>
      <c r="B60" s="105" t="s">
        <v>152</v>
      </c>
      <c r="C60" s="107" t="s">
        <v>84</v>
      </c>
      <c r="D60" s="31">
        <v>6000</v>
      </c>
      <c r="E60" s="109" t="s">
        <v>37</v>
      </c>
      <c r="F60" s="109" t="s">
        <v>38</v>
      </c>
      <c r="G60" s="109" t="s">
        <v>16</v>
      </c>
      <c r="H60" s="109" t="s">
        <v>119</v>
      </c>
      <c r="I60" s="109" t="s">
        <v>42</v>
      </c>
    </row>
    <row r="61" spans="1:9" s="16" customFormat="1" ht="23.25" customHeight="1">
      <c r="A61" s="104"/>
      <c r="B61" s="106"/>
      <c r="C61" s="108"/>
      <c r="D61" s="30">
        <v>34000</v>
      </c>
      <c r="E61" s="110"/>
      <c r="F61" s="110"/>
      <c r="G61" s="110"/>
      <c r="H61" s="110"/>
      <c r="I61" s="110"/>
    </row>
    <row r="62" spans="1:9" s="16" customFormat="1" ht="30" customHeight="1">
      <c r="A62" s="33" t="s">
        <v>114</v>
      </c>
      <c r="B62" s="28" t="s">
        <v>80</v>
      </c>
      <c r="C62" s="29" t="s">
        <v>82</v>
      </c>
      <c r="D62" s="30">
        <v>2000</v>
      </c>
      <c r="E62" s="14" t="s">
        <v>37</v>
      </c>
      <c r="F62" s="14" t="s">
        <v>39</v>
      </c>
      <c r="G62" s="14" t="s">
        <v>16</v>
      </c>
      <c r="H62" s="14" t="s">
        <v>119</v>
      </c>
      <c r="I62" s="14" t="s">
        <v>42</v>
      </c>
    </row>
    <row r="63" spans="1:9" ht="23.25" customHeight="1">
      <c r="A63" s="115" t="s">
        <v>121</v>
      </c>
      <c r="B63" s="117" t="s">
        <v>122</v>
      </c>
      <c r="C63" s="119" t="s">
        <v>65</v>
      </c>
      <c r="D63" s="31">
        <v>41285</v>
      </c>
      <c r="E63" s="109" t="s">
        <v>37</v>
      </c>
      <c r="F63" s="109" t="s">
        <v>39</v>
      </c>
      <c r="G63" s="109" t="s">
        <v>16</v>
      </c>
      <c r="H63" s="109" t="s">
        <v>119</v>
      </c>
      <c r="I63" s="109" t="s">
        <v>42</v>
      </c>
    </row>
    <row r="64" spans="1:9" ht="23.25" customHeight="1">
      <c r="A64" s="116"/>
      <c r="B64" s="118"/>
      <c r="C64" s="120"/>
      <c r="D64" s="30">
        <v>40185</v>
      </c>
      <c r="E64" s="110"/>
      <c r="F64" s="110"/>
      <c r="G64" s="110"/>
      <c r="H64" s="110"/>
      <c r="I64" s="110"/>
    </row>
    <row r="65" spans="1:9" ht="31.5" customHeight="1">
      <c r="A65" s="93" t="s">
        <v>123</v>
      </c>
      <c r="B65" s="94" t="s">
        <v>124</v>
      </c>
      <c r="C65" s="95" t="s">
        <v>149</v>
      </c>
      <c r="D65" s="30">
        <v>27875</v>
      </c>
      <c r="E65" s="14" t="s">
        <v>37</v>
      </c>
      <c r="F65" s="14" t="s">
        <v>39</v>
      </c>
      <c r="G65" s="14" t="s">
        <v>16</v>
      </c>
      <c r="H65" s="14" t="s">
        <v>119</v>
      </c>
      <c r="I65" s="14" t="s">
        <v>42</v>
      </c>
    </row>
    <row r="66" spans="1:9" ht="30" customHeight="1">
      <c r="A66" s="93" t="s">
        <v>147</v>
      </c>
      <c r="B66" s="94" t="s">
        <v>133</v>
      </c>
      <c r="C66" s="95" t="s">
        <v>148</v>
      </c>
      <c r="D66" s="96">
        <v>28587</v>
      </c>
      <c r="E66" s="97" t="s">
        <v>37</v>
      </c>
      <c r="F66" s="97" t="s">
        <v>39</v>
      </c>
      <c r="G66" s="97" t="s">
        <v>16</v>
      </c>
      <c r="H66" s="97">
        <v>2020</v>
      </c>
      <c r="I66" s="97" t="s">
        <v>42</v>
      </c>
    </row>
    <row r="67" spans="1:9" s="26" customFormat="1" ht="30" customHeight="1">
      <c r="A67" s="20"/>
      <c r="B67" s="21"/>
      <c r="C67" s="22"/>
      <c r="D67" s="23"/>
      <c r="E67" s="24"/>
      <c r="F67" s="24"/>
      <c r="G67" s="24"/>
      <c r="H67" s="24"/>
      <c r="I67" s="25"/>
    </row>
    <row r="68" spans="1:9" ht="29.25" customHeight="1">
      <c r="A68" s="101" t="s">
        <v>153</v>
      </c>
      <c r="B68" s="101"/>
      <c r="C68" s="101"/>
      <c r="D68" s="101"/>
      <c r="E68" s="101"/>
      <c r="F68" s="101"/>
      <c r="G68" s="101"/>
      <c r="H68" s="101"/>
      <c r="I68" s="101"/>
    </row>
    <row r="70" spans="1:9" ht="15">
      <c r="A70" s="102" t="s">
        <v>151</v>
      </c>
      <c r="B70" s="102"/>
      <c r="C70" s="10"/>
      <c r="E70" s="10"/>
      <c r="F70" s="10"/>
      <c r="G70" s="10"/>
      <c r="H70" s="98" t="s">
        <v>140</v>
      </c>
      <c r="I70" s="98"/>
    </row>
    <row r="72" spans="8:9" ht="15">
      <c r="H72" s="98" t="s">
        <v>141</v>
      </c>
      <c r="I72" s="98"/>
    </row>
  </sheetData>
  <sheetProtection/>
  <mergeCells count="191">
    <mergeCell ref="H25:H26"/>
    <mergeCell ref="I25:I26"/>
    <mergeCell ref="A25:A26"/>
    <mergeCell ref="B25:B26"/>
    <mergeCell ref="C25:C26"/>
    <mergeCell ref="E25:E26"/>
    <mergeCell ref="F25:F26"/>
    <mergeCell ref="G25:G26"/>
    <mergeCell ref="H21:H22"/>
    <mergeCell ref="I21:I22"/>
    <mergeCell ref="A23:A24"/>
    <mergeCell ref="B23:B24"/>
    <mergeCell ref="C23:C24"/>
    <mergeCell ref="E23:E24"/>
    <mergeCell ref="F23:F24"/>
    <mergeCell ref="G23:G24"/>
    <mergeCell ref="H23:H24"/>
    <mergeCell ref="I23:I24"/>
    <mergeCell ref="A21:A22"/>
    <mergeCell ref="B21:B22"/>
    <mergeCell ref="C21:C22"/>
    <mergeCell ref="E21:E22"/>
    <mergeCell ref="F21:F22"/>
    <mergeCell ref="G21:G22"/>
    <mergeCell ref="I17:I18"/>
    <mergeCell ref="A19:A20"/>
    <mergeCell ref="B19:B20"/>
    <mergeCell ref="C19:C20"/>
    <mergeCell ref="E19:E20"/>
    <mergeCell ref="F19:F20"/>
    <mergeCell ref="G19:G20"/>
    <mergeCell ref="H19:H20"/>
    <mergeCell ref="I19:I20"/>
    <mergeCell ref="H15:H16"/>
    <mergeCell ref="I15:I16"/>
    <mergeCell ref="A13:A14"/>
    <mergeCell ref="A17:A18"/>
    <mergeCell ref="B17:B18"/>
    <mergeCell ref="C17:C18"/>
    <mergeCell ref="E17:E18"/>
    <mergeCell ref="F17:F18"/>
    <mergeCell ref="G17:G18"/>
    <mergeCell ref="H17:H18"/>
    <mergeCell ref="A15:A16"/>
    <mergeCell ref="B15:B16"/>
    <mergeCell ref="C15:C16"/>
    <mergeCell ref="E15:E16"/>
    <mergeCell ref="F15:F16"/>
    <mergeCell ref="G15:G16"/>
    <mergeCell ref="C13:C14"/>
    <mergeCell ref="E13:E14"/>
    <mergeCell ref="F13:F14"/>
    <mergeCell ref="G13:G14"/>
    <mergeCell ref="H13:H14"/>
    <mergeCell ref="I33:I34"/>
    <mergeCell ref="I31:I32"/>
    <mergeCell ref="H27:H28"/>
    <mergeCell ref="I27:I28"/>
    <mergeCell ref="I13:I14"/>
    <mergeCell ref="B11:B12"/>
    <mergeCell ref="A11:A12"/>
    <mergeCell ref="C11:C12"/>
    <mergeCell ref="E11:E12"/>
    <mergeCell ref="F11:F12"/>
    <mergeCell ref="G11:G12"/>
    <mergeCell ref="H11:H12"/>
    <mergeCell ref="I11:I12"/>
    <mergeCell ref="B13:B14"/>
    <mergeCell ref="H33:H34"/>
    <mergeCell ref="A46:A47"/>
    <mergeCell ref="B46:B47"/>
    <mergeCell ref="C46:C47"/>
    <mergeCell ref="E46:E47"/>
    <mergeCell ref="F46:F47"/>
    <mergeCell ref="G46:G47"/>
    <mergeCell ref="A33:A34"/>
    <mergeCell ref="B33:B34"/>
    <mergeCell ref="C33:C34"/>
    <mergeCell ref="E33:E34"/>
    <mergeCell ref="F33:F34"/>
    <mergeCell ref="G33:G34"/>
    <mergeCell ref="H39:H40"/>
    <mergeCell ref="I39:I40"/>
    <mergeCell ref="H41:H42"/>
    <mergeCell ref="I41:I42"/>
    <mergeCell ref="A49:A50"/>
    <mergeCell ref="B49:B50"/>
    <mergeCell ref="C49:C50"/>
    <mergeCell ref="E49:E50"/>
    <mergeCell ref="F49:F50"/>
    <mergeCell ref="G49:G50"/>
    <mergeCell ref="F58:F59"/>
    <mergeCell ref="A56:A57"/>
    <mergeCell ref="B56:B57"/>
    <mergeCell ref="C56:C57"/>
    <mergeCell ref="H46:H47"/>
    <mergeCell ref="I46:I47"/>
    <mergeCell ref="H49:H50"/>
    <mergeCell ref="I49:I50"/>
    <mergeCell ref="A58:A59"/>
    <mergeCell ref="B58:B59"/>
    <mergeCell ref="F63:F64"/>
    <mergeCell ref="A60:A61"/>
    <mergeCell ref="B60:B61"/>
    <mergeCell ref="C60:C61"/>
    <mergeCell ref="E60:E61"/>
    <mergeCell ref="F60:F61"/>
    <mergeCell ref="C58:C59"/>
    <mergeCell ref="E58:E59"/>
    <mergeCell ref="A63:A64"/>
    <mergeCell ref="B63:B64"/>
    <mergeCell ref="C63:C64"/>
    <mergeCell ref="E63:E64"/>
    <mergeCell ref="G63:G64"/>
    <mergeCell ref="H63:H64"/>
    <mergeCell ref="I63:I64"/>
    <mergeCell ref="I58:I59"/>
    <mergeCell ref="G60:G61"/>
    <mergeCell ref="H60:H61"/>
    <mergeCell ref="I60:I61"/>
    <mergeCell ref="G58:G59"/>
    <mergeCell ref="H58:H59"/>
    <mergeCell ref="E56:E57"/>
    <mergeCell ref="F56:F57"/>
    <mergeCell ref="G56:G57"/>
    <mergeCell ref="H56:H57"/>
    <mergeCell ref="I56:I57"/>
    <mergeCell ref="A54:A55"/>
    <mergeCell ref="B54:B55"/>
    <mergeCell ref="C54:C55"/>
    <mergeCell ref="E54:E55"/>
    <mergeCell ref="F54:F55"/>
    <mergeCell ref="G54:G55"/>
    <mergeCell ref="H54:H55"/>
    <mergeCell ref="I54:I55"/>
    <mergeCell ref="A31:A32"/>
    <mergeCell ref="B31:B32"/>
    <mergeCell ref="C31:C32"/>
    <mergeCell ref="E31:E32"/>
    <mergeCell ref="F31:F32"/>
    <mergeCell ref="G31:G32"/>
    <mergeCell ref="H31:H32"/>
    <mergeCell ref="A27:A28"/>
    <mergeCell ref="B27:B28"/>
    <mergeCell ref="C27:C28"/>
    <mergeCell ref="E27:E28"/>
    <mergeCell ref="F27:F28"/>
    <mergeCell ref="G27:G28"/>
    <mergeCell ref="H6:H7"/>
    <mergeCell ref="I6:I7"/>
    <mergeCell ref="A6:A7"/>
    <mergeCell ref="B6:B7"/>
    <mergeCell ref="C6:C7"/>
    <mergeCell ref="E6:E7"/>
    <mergeCell ref="F6:F7"/>
    <mergeCell ref="G6:G7"/>
    <mergeCell ref="A9:A10"/>
    <mergeCell ref="B9:B10"/>
    <mergeCell ref="C9:C10"/>
    <mergeCell ref="E9:E10"/>
    <mergeCell ref="F9:F10"/>
    <mergeCell ref="G9:G10"/>
    <mergeCell ref="H9:H10"/>
    <mergeCell ref="I9:I10"/>
    <mergeCell ref="A37:A38"/>
    <mergeCell ref="B37:B38"/>
    <mergeCell ref="C37:C38"/>
    <mergeCell ref="E37:E38"/>
    <mergeCell ref="F37:F38"/>
    <mergeCell ref="G37:G38"/>
    <mergeCell ref="H37:H38"/>
    <mergeCell ref="I37:I38"/>
    <mergeCell ref="E41:E42"/>
    <mergeCell ref="F41:F42"/>
    <mergeCell ref="G41:G42"/>
    <mergeCell ref="A39:A40"/>
    <mergeCell ref="B39:B40"/>
    <mergeCell ref="C39:C40"/>
    <mergeCell ref="E39:E40"/>
    <mergeCell ref="F39:F40"/>
    <mergeCell ref="G39:G40"/>
    <mergeCell ref="H72:I72"/>
    <mergeCell ref="A3:I3"/>
    <mergeCell ref="A2:I2"/>
    <mergeCell ref="A1:I1"/>
    <mergeCell ref="A68:I68"/>
    <mergeCell ref="A70:B70"/>
    <mergeCell ref="H70:I70"/>
    <mergeCell ref="A41:A42"/>
    <mergeCell ref="B41:B42"/>
    <mergeCell ref="C41:C42"/>
  </mergeCells>
  <printOptions/>
  <pageMargins left="0.16" right="0.16" top="0.17" bottom="0.19" header="0.11" footer="0.16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45">
      <selection activeCell="A54" sqref="A1:IV16384"/>
    </sheetView>
  </sheetViews>
  <sheetFormatPr defaultColWidth="57.8515625" defaultRowHeight="15"/>
  <cols>
    <col min="1" max="1" width="11.140625" style="37" customWidth="1"/>
    <col min="2" max="2" width="48.7109375" style="38" customWidth="1"/>
    <col min="3" max="3" width="14.57421875" style="39" customWidth="1"/>
    <col min="4" max="4" width="12.140625" style="38" customWidth="1"/>
    <col min="5" max="5" width="17.8515625" style="39" customWidth="1"/>
    <col min="6" max="6" width="12.421875" style="39" customWidth="1"/>
    <col min="7" max="7" width="13.00390625" style="39" customWidth="1"/>
    <col min="8" max="8" width="9.8515625" style="39" customWidth="1"/>
    <col min="9" max="9" width="13.8515625" style="39" customWidth="1"/>
    <col min="10" max="10" width="13.8515625" style="40" customWidth="1"/>
    <col min="11" max="11" width="13.8515625" style="41" customWidth="1"/>
    <col min="12" max="12" width="13.8515625" style="40" customWidth="1"/>
    <col min="13" max="13" width="13.8515625" style="42" customWidth="1"/>
    <col min="14" max="14" width="13.8515625" style="41" customWidth="1"/>
    <col min="15" max="15" width="13.8515625" style="42" customWidth="1"/>
    <col min="16" max="16" width="13.8515625" style="38" customWidth="1"/>
    <col min="17" max="16384" width="57.8515625" style="38" customWidth="1"/>
  </cols>
  <sheetData>
    <row r="1" ht="15">
      <c r="B1" s="38" t="s">
        <v>73</v>
      </c>
    </row>
    <row r="2" spans="1:14" ht="15" customHeight="1">
      <c r="A2" s="43"/>
      <c r="B2" s="38" t="s">
        <v>74</v>
      </c>
      <c r="C2" s="44"/>
      <c r="D2" s="45"/>
      <c r="E2" s="45"/>
      <c r="F2" s="45"/>
      <c r="G2" s="45"/>
      <c r="H2" s="45"/>
      <c r="I2" s="45"/>
      <c r="J2" s="46"/>
      <c r="K2" s="46"/>
      <c r="L2" s="46"/>
      <c r="M2" s="47"/>
      <c r="N2" s="46"/>
    </row>
    <row r="3" ht="15">
      <c r="B3" s="38" t="s">
        <v>126</v>
      </c>
    </row>
    <row r="4" spans="1:15" s="55" customFormat="1" ht="61.5" customHeight="1">
      <c r="A4" s="48" t="s">
        <v>26</v>
      </c>
      <c r="B4" s="49" t="s">
        <v>12</v>
      </c>
      <c r="C4" s="50" t="s">
        <v>24</v>
      </c>
      <c r="D4" s="51" t="s">
        <v>25</v>
      </c>
      <c r="E4" s="49" t="s">
        <v>13</v>
      </c>
      <c r="F4" s="49" t="s">
        <v>27</v>
      </c>
      <c r="G4" s="49" t="s">
        <v>28</v>
      </c>
      <c r="H4" s="49" t="s">
        <v>14</v>
      </c>
      <c r="I4" s="49" t="s">
        <v>29</v>
      </c>
      <c r="J4" s="52"/>
      <c r="K4" s="52" t="s">
        <v>130</v>
      </c>
      <c r="L4" s="52" t="s">
        <v>128</v>
      </c>
      <c r="M4" s="53" t="s">
        <v>129</v>
      </c>
      <c r="N4" s="54" t="s">
        <v>132</v>
      </c>
      <c r="O4" s="53" t="s">
        <v>131</v>
      </c>
    </row>
    <row r="5" spans="1:15" s="61" customFormat="1" ht="30" customHeight="1">
      <c r="A5" s="56" t="s">
        <v>115</v>
      </c>
      <c r="B5" s="57" t="s">
        <v>134</v>
      </c>
      <c r="C5" s="58" t="s">
        <v>30</v>
      </c>
      <c r="D5" s="59">
        <v>59000</v>
      </c>
      <c r="E5" s="60" t="s">
        <v>120</v>
      </c>
      <c r="F5" s="60" t="s">
        <v>38</v>
      </c>
      <c r="G5" s="60" t="s">
        <v>40</v>
      </c>
      <c r="H5" s="60" t="s">
        <v>76</v>
      </c>
      <c r="I5" s="60" t="s">
        <v>43</v>
      </c>
      <c r="J5" s="2"/>
      <c r="K5" s="1"/>
      <c r="L5" s="2"/>
      <c r="M5" s="3"/>
      <c r="N5" s="4"/>
      <c r="O5" s="3"/>
    </row>
    <row r="6" spans="1:15" s="61" customFormat="1" ht="23.25" customHeight="1">
      <c r="A6" s="160" t="s">
        <v>116</v>
      </c>
      <c r="B6" s="128" t="s">
        <v>15</v>
      </c>
      <c r="C6" s="130" t="s">
        <v>30</v>
      </c>
      <c r="D6" s="62">
        <v>50495</v>
      </c>
      <c r="E6" s="123" t="s">
        <v>120</v>
      </c>
      <c r="F6" s="123" t="s">
        <v>38</v>
      </c>
      <c r="G6" s="123" t="s">
        <v>40</v>
      </c>
      <c r="H6" s="123" t="s">
        <v>76</v>
      </c>
      <c r="I6" s="123" t="s">
        <v>43</v>
      </c>
      <c r="J6" s="2"/>
      <c r="K6" s="1"/>
      <c r="L6" s="2"/>
      <c r="M6" s="3"/>
      <c r="N6" s="4"/>
      <c r="O6" s="3"/>
    </row>
    <row r="7" spans="1:15" s="61" customFormat="1" ht="23.25" customHeight="1">
      <c r="A7" s="161"/>
      <c r="B7" s="129"/>
      <c r="C7" s="131"/>
      <c r="D7" s="59">
        <v>45585</v>
      </c>
      <c r="E7" s="124"/>
      <c r="F7" s="124"/>
      <c r="G7" s="124"/>
      <c r="H7" s="124"/>
      <c r="I7" s="124"/>
      <c r="J7" s="2"/>
      <c r="K7" s="1"/>
      <c r="L7" s="2"/>
      <c r="M7" s="3"/>
      <c r="N7" s="4"/>
      <c r="O7" s="3"/>
    </row>
    <row r="8" spans="1:15" s="61" customFormat="1" ht="31.5" customHeight="1">
      <c r="A8" s="63" t="s">
        <v>117</v>
      </c>
      <c r="B8" s="57" t="s">
        <v>21</v>
      </c>
      <c r="C8" s="58" t="s">
        <v>52</v>
      </c>
      <c r="D8" s="59">
        <v>98500</v>
      </c>
      <c r="E8" s="60" t="s">
        <v>120</v>
      </c>
      <c r="F8" s="60" t="s">
        <v>38</v>
      </c>
      <c r="G8" s="60" t="s">
        <v>40</v>
      </c>
      <c r="H8" s="60" t="s">
        <v>76</v>
      </c>
      <c r="I8" s="60" t="s">
        <v>81</v>
      </c>
      <c r="J8" s="2"/>
      <c r="K8" s="1"/>
      <c r="L8" s="2"/>
      <c r="M8" s="3"/>
      <c r="N8" s="4"/>
      <c r="O8" s="3"/>
    </row>
    <row r="9" spans="1:15" s="61" customFormat="1" ht="23.25" customHeight="1">
      <c r="A9" s="158" t="s">
        <v>118</v>
      </c>
      <c r="B9" s="128" t="s">
        <v>36</v>
      </c>
      <c r="C9" s="130" t="s">
        <v>51</v>
      </c>
      <c r="D9" s="62">
        <v>91500</v>
      </c>
      <c r="E9" s="123" t="s">
        <v>37</v>
      </c>
      <c r="F9" s="123" t="s">
        <v>38</v>
      </c>
      <c r="G9" s="123" t="s">
        <v>40</v>
      </c>
      <c r="H9" s="123" t="s">
        <v>76</v>
      </c>
      <c r="I9" s="123" t="s">
        <v>81</v>
      </c>
      <c r="J9" s="2"/>
      <c r="K9" s="1"/>
      <c r="L9" s="2"/>
      <c r="M9" s="3"/>
      <c r="N9" s="4"/>
      <c r="O9" s="3"/>
    </row>
    <row r="10" spans="1:17" s="61" customFormat="1" ht="23.25" customHeight="1">
      <c r="A10" s="159"/>
      <c r="B10" s="129"/>
      <c r="C10" s="131"/>
      <c r="D10" s="59">
        <v>96600</v>
      </c>
      <c r="E10" s="124"/>
      <c r="F10" s="124"/>
      <c r="G10" s="124"/>
      <c r="H10" s="124"/>
      <c r="I10" s="124"/>
      <c r="J10" s="2"/>
      <c r="K10" s="1">
        <f>SUM(D5:D10)-D6-D9</f>
        <v>299685</v>
      </c>
      <c r="L10" s="2">
        <v>304595</v>
      </c>
      <c r="M10" s="3">
        <v>-4910</v>
      </c>
      <c r="N10" s="4">
        <f>L10-K10</f>
        <v>4910</v>
      </c>
      <c r="O10" s="5">
        <f>SUM(L10:M10)</f>
        <v>299685</v>
      </c>
      <c r="Q10" s="4">
        <f>SUM(D5+D7+D8+D10)</f>
        <v>299685</v>
      </c>
    </row>
    <row r="11" spans="1:16" s="68" customFormat="1" ht="23.25" customHeight="1">
      <c r="A11" s="156" t="s">
        <v>85</v>
      </c>
      <c r="B11" s="152" t="s">
        <v>45</v>
      </c>
      <c r="C11" s="154" t="s">
        <v>72</v>
      </c>
      <c r="D11" s="64">
        <v>105000</v>
      </c>
      <c r="E11" s="148" t="s">
        <v>37</v>
      </c>
      <c r="F11" s="148" t="s">
        <v>38</v>
      </c>
      <c r="G11" s="148" t="s">
        <v>40</v>
      </c>
      <c r="H11" s="148" t="s">
        <v>119</v>
      </c>
      <c r="I11" s="148" t="s">
        <v>42</v>
      </c>
      <c r="J11" s="65">
        <v>10128</v>
      </c>
      <c r="K11" s="66"/>
      <c r="L11" s="65"/>
      <c r="M11" s="67"/>
      <c r="N11" s="67"/>
      <c r="O11" s="67"/>
      <c r="P11" s="67">
        <f>SUM(D11+J11)</f>
        <v>115128</v>
      </c>
    </row>
    <row r="12" spans="1:16" s="68" customFormat="1" ht="23.25" customHeight="1">
      <c r="A12" s="157"/>
      <c r="B12" s="153"/>
      <c r="C12" s="155"/>
      <c r="D12" s="69">
        <v>115100</v>
      </c>
      <c r="E12" s="149"/>
      <c r="F12" s="149"/>
      <c r="G12" s="149"/>
      <c r="H12" s="149"/>
      <c r="I12" s="149"/>
      <c r="J12" s="65"/>
      <c r="K12" s="66"/>
      <c r="L12" s="65"/>
      <c r="M12" s="67"/>
      <c r="N12" s="67"/>
      <c r="O12" s="67"/>
      <c r="P12" s="67"/>
    </row>
    <row r="13" spans="1:16" s="68" customFormat="1" ht="23.25" customHeight="1">
      <c r="A13" s="156" t="s">
        <v>86</v>
      </c>
      <c r="B13" s="152" t="s">
        <v>49</v>
      </c>
      <c r="C13" s="154" t="s">
        <v>71</v>
      </c>
      <c r="D13" s="64">
        <v>50000</v>
      </c>
      <c r="E13" s="148" t="s">
        <v>37</v>
      </c>
      <c r="F13" s="148" t="s">
        <v>38</v>
      </c>
      <c r="G13" s="148" t="s">
        <v>40</v>
      </c>
      <c r="H13" s="148" t="s">
        <v>119</v>
      </c>
      <c r="I13" s="148" t="s">
        <v>42</v>
      </c>
      <c r="J13" s="65">
        <v>5329</v>
      </c>
      <c r="K13" s="66"/>
      <c r="L13" s="65"/>
      <c r="M13" s="67"/>
      <c r="N13" s="67"/>
      <c r="O13" s="67"/>
      <c r="P13" s="67">
        <f aca="true" t="shared" si="0" ref="P13:P25">SUM(D13+J13)</f>
        <v>55329</v>
      </c>
    </row>
    <row r="14" spans="1:16" s="68" customFormat="1" ht="23.25" customHeight="1">
      <c r="A14" s="157"/>
      <c r="B14" s="153"/>
      <c r="C14" s="155"/>
      <c r="D14" s="69">
        <v>55330</v>
      </c>
      <c r="E14" s="149"/>
      <c r="F14" s="149"/>
      <c r="G14" s="149"/>
      <c r="H14" s="149"/>
      <c r="I14" s="149"/>
      <c r="J14" s="65"/>
      <c r="K14" s="66"/>
      <c r="L14" s="65"/>
      <c r="M14" s="67"/>
      <c r="N14" s="67"/>
      <c r="O14" s="67"/>
      <c r="P14" s="67"/>
    </row>
    <row r="15" spans="1:16" s="68" customFormat="1" ht="23.25" customHeight="1">
      <c r="A15" s="156" t="s">
        <v>87</v>
      </c>
      <c r="B15" s="152" t="s">
        <v>46</v>
      </c>
      <c r="C15" s="154" t="s">
        <v>70</v>
      </c>
      <c r="D15" s="64">
        <v>60000</v>
      </c>
      <c r="E15" s="148" t="s">
        <v>37</v>
      </c>
      <c r="F15" s="148" t="s">
        <v>38</v>
      </c>
      <c r="G15" s="148" t="s">
        <v>40</v>
      </c>
      <c r="H15" s="148" t="s">
        <v>119</v>
      </c>
      <c r="I15" s="148" t="s">
        <v>42</v>
      </c>
      <c r="J15" s="65">
        <v>1956</v>
      </c>
      <c r="K15" s="66"/>
      <c r="L15" s="65"/>
      <c r="M15" s="67"/>
      <c r="N15" s="67"/>
      <c r="O15" s="67"/>
      <c r="P15" s="67">
        <f t="shared" si="0"/>
        <v>61956</v>
      </c>
    </row>
    <row r="16" spans="1:16" s="68" customFormat="1" ht="23.25" customHeight="1">
      <c r="A16" s="157"/>
      <c r="B16" s="153"/>
      <c r="C16" s="155"/>
      <c r="D16" s="69">
        <v>61950</v>
      </c>
      <c r="E16" s="149"/>
      <c r="F16" s="149"/>
      <c r="G16" s="149"/>
      <c r="H16" s="149"/>
      <c r="I16" s="149"/>
      <c r="J16" s="65"/>
      <c r="K16" s="66"/>
      <c r="L16" s="65"/>
      <c r="M16" s="67"/>
      <c r="N16" s="67"/>
      <c r="O16" s="67"/>
      <c r="P16" s="67"/>
    </row>
    <row r="17" spans="1:16" s="68" customFormat="1" ht="23.25" customHeight="1">
      <c r="A17" s="156" t="s">
        <v>88</v>
      </c>
      <c r="B17" s="152" t="s">
        <v>47</v>
      </c>
      <c r="C17" s="154" t="s">
        <v>59</v>
      </c>
      <c r="D17" s="64">
        <v>40000</v>
      </c>
      <c r="E17" s="148" t="s">
        <v>37</v>
      </c>
      <c r="F17" s="148" t="s">
        <v>38</v>
      </c>
      <c r="G17" s="148" t="s">
        <v>40</v>
      </c>
      <c r="H17" s="148" t="s">
        <v>119</v>
      </c>
      <c r="I17" s="148" t="s">
        <v>42</v>
      </c>
      <c r="J17" s="65">
        <v>3448</v>
      </c>
      <c r="K17" s="66"/>
      <c r="L17" s="65"/>
      <c r="M17" s="67"/>
      <c r="N17" s="67"/>
      <c r="O17" s="67"/>
      <c r="P17" s="67">
        <f t="shared" si="0"/>
        <v>43448</v>
      </c>
    </row>
    <row r="18" spans="1:16" s="68" customFormat="1" ht="23.25" customHeight="1">
      <c r="A18" s="157"/>
      <c r="B18" s="153"/>
      <c r="C18" s="155"/>
      <c r="D18" s="69">
        <v>43400</v>
      </c>
      <c r="E18" s="149"/>
      <c r="F18" s="149"/>
      <c r="G18" s="149"/>
      <c r="H18" s="149"/>
      <c r="I18" s="149"/>
      <c r="J18" s="65"/>
      <c r="K18" s="66"/>
      <c r="L18" s="65"/>
      <c r="M18" s="67"/>
      <c r="N18" s="67"/>
      <c r="O18" s="67"/>
      <c r="P18" s="67"/>
    </row>
    <row r="19" spans="1:16" s="68" customFormat="1" ht="23.25" customHeight="1">
      <c r="A19" s="156" t="s">
        <v>89</v>
      </c>
      <c r="B19" s="152" t="s">
        <v>17</v>
      </c>
      <c r="C19" s="154" t="s">
        <v>69</v>
      </c>
      <c r="D19" s="64">
        <v>140000</v>
      </c>
      <c r="E19" s="148" t="s">
        <v>37</v>
      </c>
      <c r="F19" s="148" t="s">
        <v>38</v>
      </c>
      <c r="G19" s="148" t="s">
        <v>40</v>
      </c>
      <c r="H19" s="148" t="s">
        <v>119</v>
      </c>
      <c r="I19" s="148" t="s">
        <v>42</v>
      </c>
      <c r="J19" s="65">
        <v>16978</v>
      </c>
      <c r="K19" s="66"/>
      <c r="L19" s="65"/>
      <c r="M19" s="67"/>
      <c r="N19" s="67"/>
      <c r="O19" s="67"/>
      <c r="P19" s="67">
        <f t="shared" si="0"/>
        <v>156978</v>
      </c>
    </row>
    <row r="20" spans="1:16" s="68" customFormat="1" ht="23.25" customHeight="1">
      <c r="A20" s="157"/>
      <c r="B20" s="153"/>
      <c r="C20" s="155"/>
      <c r="D20" s="69">
        <v>156970</v>
      </c>
      <c r="E20" s="149"/>
      <c r="F20" s="149"/>
      <c r="G20" s="149"/>
      <c r="H20" s="149"/>
      <c r="I20" s="149"/>
      <c r="J20" s="65"/>
      <c r="K20" s="66"/>
      <c r="L20" s="65"/>
      <c r="M20" s="67"/>
      <c r="N20" s="67"/>
      <c r="O20" s="67"/>
      <c r="P20" s="67"/>
    </row>
    <row r="21" spans="1:16" s="68" customFormat="1" ht="23.25" customHeight="1">
      <c r="A21" s="156" t="s">
        <v>90</v>
      </c>
      <c r="B21" s="152" t="s">
        <v>91</v>
      </c>
      <c r="C21" s="154" t="s">
        <v>53</v>
      </c>
      <c r="D21" s="64">
        <v>170000</v>
      </c>
      <c r="E21" s="148" t="s">
        <v>37</v>
      </c>
      <c r="F21" s="148" t="s">
        <v>38</v>
      </c>
      <c r="G21" s="148" t="s">
        <v>40</v>
      </c>
      <c r="H21" s="148" t="s">
        <v>119</v>
      </c>
      <c r="I21" s="148" t="s">
        <v>42</v>
      </c>
      <c r="J21" s="65">
        <v>17789</v>
      </c>
      <c r="K21" s="66"/>
      <c r="L21" s="65"/>
      <c r="M21" s="67"/>
      <c r="N21" s="67"/>
      <c r="O21" s="67"/>
      <c r="P21" s="67">
        <f t="shared" si="0"/>
        <v>187789</v>
      </c>
    </row>
    <row r="22" spans="1:16" s="68" customFormat="1" ht="23.25" customHeight="1">
      <c r="A22" s="157"/>
      <c r="B22" s="153"/>
      <c r="C22" s="155"/>
      <c r="D22" s="69">
        <v>187780</v>
      </c>
      <c r="E22" s="149"/>
      <c r="F22" s="149"/>
      <c r="G22" s="149"/>
      <c r="H22" s="149"/>
      <c r="I22" s="149"/>
      <c r="J22" s="65"/>
      <c r="K22" s="66"/>
      <c r="L22" s="65"/>
      <c r="M22" s="67"/>
      <c r="N22" s="67"/>
      <c r="O22" s="67"/>
      <c r="P22" s="67"/>
    </row>
    <row r="23" spans="1:16" s="68" customFormat="1" ht="23.25" customHeight="1">
      <c r="A23" s="150" t="s">
        <v>92</v>
      </c>
      <c r="B23" s="152" t="s">
        <v>50</v>
      </c>
      <c r="C23" s="154" t="s">
        <v>54</v>
      </c>
      <c r="D23" s="64">
        <v>30000</v>
      </c>
      <c r="E23" s="148" t="s">
        <v>37</v>
      </c>
      <c r="F23" s="148" t="s">
        <v>38</v>
      </c>
      <c r="G23" s="148" t="s">
        <v>40</v>
      </c>
      <c r="H23" s="148" t="s">
        <v>119</v>
      </c>
      <c r="I23" s="148" t="s">
        <v>42</v>
      </c>
      <c r="J23" s="65">
        <v>2942</v>
      </c>
      <c r="K23" s="66"/>
      <c r="L23" s="65"/>
      <c r="M23" s="67"/>
      <c r="N23" s="67"/>
      <c r="O23" s="67">
        <f>SUM(D11:D25)</f>
        <v>1390570</v>
      </c>
      <c r="P23" s="67">
        <f t="shared" si="0"/>
        <v>32942</v>
      </c>
    </row>
    <row r="24" spans="1:16" s="68" customFormat="1" ht="23.25" customHeight="1">
      <c r="A24" s="151"/>
      <c r="B24" s="153"/>
      <c r="C24" s="155"/>
      <c r="D24" s="69">
        <v>32940</v>
      </c>
      <c r="E24" s="149"/>
      <c r="F24" s="149"/>
      <c r="G24" s="149"/>
      <c r="H24" s="149"/>
      <c r="I24" s="149"/>
      <c r="J24" s="65"/>
      <c r="K24" s="66"/>
      <c r="L24" s="65"/>
      <c r="M24" s="67"/>
      <c r="N24" s="67"/>
      <c r="O24" s="67"/>
      <c r="P24" s="67"/>
    </row>
    <row r="25" spans="1:16" s="68" customFormat="1" ht="23.25" customHeight="1">
      <c r="A25" s="156" t="s">
        <v>125</v>
      </c>
      <c r="B25" s="152" t="s">
        <v>23</v>
      </c>
      <c r="C25" s="154" t="s">
        <v>48</v>
      </c>
      <c r="D25" s="70">
        <v>142100</v>
      </c>
      <c r="E25" s="148" t="s">
        <v>37</v>
      </c>
      <c r="F25" s="148" t="s">
        <v>39</v>
      </c>
      <c r="G25" s="148" t="s">
        <v>40</v>
      </c>
      <c r="H25" s="148" t="s">
        <v>119</v>
      </c>
      <c r="I25" s="148" t="s">
        <v>42</v>
      </c>
      <c r="J25" s="65">
        <v>18430</v>
      </c>
      <c r="K25" s="66">
        <f>SUM(D11:D26)-D11-D13-D15-D19-D17-D21-D23-D25</f>
        <v>814000</v>
      </c>
      <c r="L25" s="65">
        <v>737000</v>
      </c>
      <c r="M25" s="67">
        <v>77000</v>
      </c>
      <c r="N25" s="67">
        <f>L25-K25</f>
        <v>-77000</v>
      </c>
      <c r="O25" s="71">
        <f>SUM(L25:M25)</f>
        <v>814000</v>
      </c>
      <c r="P25" s="67">
        <f t="shared" si="0"/>
        <v>160530</v>
      </c>
    </row>
    <row r="26" spans="1:16" s="68" customFormat="1" ht="23.25" customHeight="1">
      <c r="A26" s="157"/>
      <c r="B26" s="153"/>
      <c r="C26" s="155"/>
      <c r="D26" s="72">
        <v>160530</v>
      </c>
      <c r="E26" s="149"/>
      <c r="F26" s="149"/>
      <c r="G26" s="149"/>
      <c r="H26" s="149"/>
      <c r="I26" s="149"/>
      <c r="J26" s="65"/>
      <c r="K26" s="66"/>
      <c r="L26" s="65"/>
      <c r="M26" s="67"/>
      <c r="N26" s="67"/>
      <c r="O26" s="71"/>
      <c r="P26" s="67"/>
    </row>
    <row r="27" spans="1:16" s="61" customFormat="1" ht="23.25" customHeight="1">
      <c r="A27" s="126" t="s">
        <v>93</v>
      </c>
      <c r="B27" s="128" t="s">
        <v>22</v>
      </c>
      <c r="C27" s="130" t="s">
        <v>56</v>
      </c>
      <c r="D27" s="62">
        <v>270000</v>
      </c>
      <c r="E27" s="123" t="s">
        <v>120</v>
      </c>
      <c r="F27" s="123" t="s">
        <v>38</v>
      </c>
      <c r="G27" s="123" t="s">
        <v>40</v>
      </c>
      <c r="H27" s="123" t="s">
        <v>119</v>
      </c>
      <c r="I27" s="123" t="s">
        <v>44</v>
      </c>
      <c r="J27" s="2">
        <f>SUM(J11:J25)</f>
        <v>77000</v>
      </c>
      <c r="K27" s="1"/>
      <c r="L27" s="2"/>
      <c r="M27" s="3"/>
      <c r="N27" s="4"/>
      <c r="O27" s="3"/>
      <c r="P27" s="4">
        <f>SUM(D12+D14+D16+D18+D20+D22+D24+D26)</f>
        <v>814000</v>
      </c>
    </row>
    <row r="28" spans="1:15" s="61" customFormat="1" ht="23.25" customHeight="1">
      <c r="A28" s="127"/>
      <c r="B28" s="129"/>
      <c r="C28" s="131"/>
      <c r="D28" s="59">
        <v>283120</v>
      </c>
      <c r="E28" s="124"/>
      <c r="F28" s="124"/>
      <c r="G28" s="124"/>
      <c r="H28" s="124"/>
      <c r="I28" s="124"/>
      <c r="J28" s="2"/>
      <c r="K28" s="1"/>
      <c r="L28" s="2"/>
      <c r="M28" s="3"/>
      <c r="N28" s="4"/>
      <c r="O28" s="3"/>
    </row>
    <row r="29" spans="1:15" s="61" customFormat="1" ht="30.75" customHeight="1">
      <c r="A29" s="73" t="s">
        <v>94</v>
      </c>
      <c r="B29" s="57" t="s">
        <v>18</v>
      </c>
      <c r="C29" s="58" t="s">
        <v>57</v>
      </c>
      <c r="D29" s="59">
        <v>146000</v>
      </c>
      <c r="E29" s="60" t="s">
        <v>120</v>
      </c>
      <c r="F29" s="60" t="s">
        <v>38</v>
      </c>
      <c r="G29" s="60" t="s">
        <v>40</v>
      </c>
      <c r="H29" s="60" t="s">
        <v>119</v>
      </c>
      <c r="I29" s="60" t="s">
        <v>43</v>
      </c>
      <c r="J29" s="2"/>
      <c r="K29" s="1">
        <f>SUM(D27:D29)-D27</f>
        <v>429120</v>
      </c>
      <c r="L29" s="2">
        <v>424670</v>
      </c>
      <c r="M29" s="3">
        <v>4450</v>
      </c>
      <c r="N29" s="4">
        <f>L29-K29</f>
        <v>-4450</v>
      </c>
      <c r="O29" s="5">
        <f aca="true" t="shared" si="1" ref="O29:O36">SUM(L29:M29)</f>
        <v>429120</v>
      </c>
    </row>
    <row r="30" spans="1:15" s="61" customFormat="1" ht="30" customHeight="1">
      <c r="A30" s="73" t="s">
        <v>95</v>
      </c>
      <c r="B30" s="57" t="s">
        <v>0</v>
      </c>
      <c r="C30" s="58" t="s">
        <v>68</v>
      </c>
      <c r="D30" s="59">
        <v>33065</v>
      </c>
      <c r="E30" s="60" t="s">
        <v>37</v>
      </c>
      <c r="F30" s="60" t="s">
        <v>39</v>
      </c>
      <c r="G30" s="60" t="s">
        <v>16</v>
      </c>
      <c r="H30" s="60" t="s">
        <v>119</v>
      </c>
      <c r="I30" s="60" t="s">
        <v>42</v>
      </c>
      <c r="J30" s="2"/>
      <c r="K30" s="1">
        <f>SUM(D30)</f>
        <v>33065</v>
      </c>
      <c r="L30" s="2">
        <v>33065</v>
      </c>
      <c r="M30" s="3">
        <v>0</v>
      </c>
      <c r="N30" s="4">
        <f>L30-K30</f>
        <v>0</v>
      </c>
      <c r="O30" s="5">
        <f t="shared" si="1"/>
        <v>33065</v>
      </c>
    </row>
    <row r="31" spans="1:15" s="61" customFormat="1" ht="23.25" customHeight="1">
      <c r="A31" s="126" t="s">
        <v>96</v>
      </c>
      <c r="B31" s="128" t="s">
        <v>1</v>
      </c>
      <c r="C31" s="130" t="s">
        <v>67</v>
      </c>
      <c r="D31" s="62">
        <v>53900</v>
      </c>
      <c r="E31" s="123" t="s">
        <v>37</v>
      </c>
      <c r="F31" s="123" t="s">
        <v>39</v>
      </c>
      <c r="G31" s="123" t="s">
        <v>16</v>
      </c>
      <c r="H31" s="123" t="s">
        <v>119</v>
      </c>
      <c r="I31" s="123" t="s">
        <v>42</v>
      </c>
      <c r="J31" s="2"/>
      <c r="K31" s="1">
        <f>SUM(D31)</f>
        <v>53900</v>
      </c>
      <c r="L31" s="2">
        <v>54990</v>
      </c>
      <c r="M31" s="3">
        <v>-10090</v>
      </c>
      <c r="N31" s="4">
        <f>L31-K31</f>
        <v>1090</v>
      </c>
      <c r="O31" s="5">
        <f t="shared" si="1"/>
        <v>44900</v>
      </c>
    </row>
    <row r="32" spans="1:15" s="61" customFormat="1" ht="23.25" customHeight="1">
      <c r="A32" s="127"/>
      <c r="B32" s="129"/>
      <c r="C32" s="131"/>
      <c r="D32" s="59">
        <v>44900</v>
      </c>
      <c r="E32" s="124"/>
      <c r="F32" s="124"/>
      <c r="G32" s="124"/>
      <c r="H32" s="124"/>
      <c r="I32" s="124"/>
      <c r="J32" s="2"/>
      <c r="K32" s="1"/>
      <c r="L32" s="2"/>
      <c r="M32" s="3"/>
      <c r="N32" s="4"/>
      <c r="O32" s="5"/>
    </row>
    <row r="33" spans="1:15" s="61" customFormat="1" ht="23.25" customHeight="1">
      <c r="A33" s="126" t="s">
        <v>97</v>
      </c>
      <c r="B33" s="128" t="s">
        <v>2</v>
      </c>
      <c r="C33" s="130" t="s">
        <v>55</v>
      </c>
      <c r="D33" s="62">
        <v>51000</v>
      </c>
      <c r="E33" s="123" t="s">
        <v>37</v>
      </c>
      <c r="F33" s="123" t="s">
        <v>39</v>
      </c>
      <c r="G33" s="123" t="s">
        <v>40</v>
      </c>
      <c r="H33" s="123" t="s">
        <v>119</v>
      </c>
      <c r="I33" s="123" t="s">
        <v>42</v>
      </c>
      <c r="J33" s="145"/>
      <c r="K33" s="146">
        <f>SUM(D33)</f>
        <v>51000</v>
      </c>
      <c r="L33" s="133">
        <v>51000</v>
      </c>
      <c r="M33" s="147">
        <v>-18650</v>
      </c>
      <c r="N33" s="135">
        <f>SUM(L33-D33)</f>
        <v>0</v>
      </c>
      <c r="O33" s="136">
        <f t="shared" si="1"/>
        <v>32350</v>
      </c>
    </row>
    <row r="34" spans="1:15" s="61" customFormat="1" ht="23.25" customHeight="1">
      <c r="A34" s="127"/>
      <c r="B34" s="129"/>
      <c r="C34" s="131"/>
      <c r="D34" s="59">
        <v>32350</v>
      </c>
      <c r="E34" s="124"/>
      <c r="F34" s="124"/>
      <c r="G34" s="124"/>
      <c r="H34" s="124"/>
      <c r="I34" s="124"/>
      <c r="J34" s="145"/>
      <c r="K34" s="146"/>
      <c r="L34" s="133"/>
      <c r="M34" s="147"/>
      <c r="N34" s="135"/>
      <c r="O34" s="136"/>
    </row>
    <row r="35" spans="1:15" s="61" customFormat="1" ht="30" customHeight="1">
      <c r="A35" s="73" t="s">
        <v>98</v>
      </c>
      <c r="B35" s="57" t="s">
        <v>3</v>
      </c>
      <c r="C35" s="58" t="s">
        <v>35</v>
      </c>
      <c r="D35" s="59">
        <v>28050</v>
      </c>
      <c r="E35" s="60" t="s">
        <v>37</v>
      </c>
      <c r="F35" s="60" t="s">
        <v>39</v>
      </c>
      <c r="G35" s="60" t="s">
        <v>40</v>
      </c>
      <c r="H35" s="60" t="s">
        <v>119</v>
      </c>
      <c r="I35" s="60" t="s">
        <v>42</v>
      </c>
      <c r="J35" s="2"/>
      <c r="K35" s="1">
        <f>SUM(D35)</f>
        <v>28050</v>
      </c>
      <c r="L35" s="2">
        <v>28050</v>
      </c>
      <c r="M35" s="3">
        <v>0</v>
      </c>
      <c r="N35" s="4">
        <f>L35-K35</f>
        <v>0</v>
      </c>
      <c r="O35" s="5">
        <f t="shared" si="1"/>
        <v>28050</v>
      </c>
    </row>
    <row r="36" spans="1:15" s="61" customFormat="1" ht="29.25" customHeight="1">
      <c r="A36" s="73" t="s">
        <v>99</v>
      </c>
      <c r="B36" s="57" t="s">
        <v>4</v>
      </c>
      <c r="C36" s="58" t="s">
        <v>66</v>
      </c>
      <c r="D36" s="59">
        <v>212740</v>
      </c>
      <c r="E36" s="60" t="s">
        <v>16</v>
      </c>
      <c r="F36" s="60" t="s">
        <v>39</v>
      </c>
      <c r="G36" s="60" t="s">
        <v>16</v>
      </c>
      <c r="H36" s="60" t="s">
        <v>119</v>
      </c>
      <c r="I36" s="60" t="s">
        <v>42</v>
      </c>
      <c r="J36" s="2"/>
      <c r="K36" s="1">
        <f>SUM(D36)</f>
        <v>212740</v>
      </c>
      <c r="L36" s="2">
        <v>212740</v>
      </c>
      <c r="M36" s="3">
        <v>0</v>
      </c>
      <c r="N36" s="4">
        <f>L36-K36</f>
        <v>0</v>
      </c>
      <c r="O36" s="5">
        <f t="shared" si="1"/>
        <v>212740</v>
      </c>
    </row>
    <row r="37" spans="1:15" s="75" customFormat="1" ht="23.25" customHeight="1">
      <c r="A37" s="139" t="s">
        <v>100</v>
      </c>
      <c r="B37" s="141" t="s">
        <v>19</v>
      </c>
      <c r="C37" s="143" t="s">
        <v>31</v>
      </c>
      <c r="D37" s="74">
        <v>75000</v>
      </c>
      <c r="E37" s="137" t="s">
        <v>37</v>
      </c>
      <c r="F37" s="137" t="s">
        <v>38</v>
      </c>
      <c r="G37" s="137" t="s">
        <v>40</v>
      </c>
      <c r="H37" s="137" t="s">
        <v>119</v>
      </c>
      <c r="I37" s="137" t="s">
        <v>42</v>
      </c>
      <c r="J37" s="7"/>
      <c r="K37" s="6"/>
      <c r="L37" s="7"/>
      <c r="M37" s="8"/>
      <c r="N37" s="8"/>
      <c r="O37" s="9"/>
    </row>
    <row r="38" spans="1:15" s="75" customFormat="1" ht="23.25" customHeight="1">
      <c r="A38" s="140"/>
      <c r="B38" s="142"/>
      <c r="C38" s="144"/>
      <c r="D38" s="76">
        <v>85620</v>
      </c>
      <c r="E38" s="138"/>
      <c r="F38" s="138"/>
      <c r="G38" s="138"/>
      <c r="H38" s="138"/>
      <c r="I38" s="138"/>
      <c r="J38" s="7"/>
      <c r="K38" s="6"/>
      <c r="L38" s="7"/>
      <c r="M38" s="8"/>
      <c r="N38" s="8"/>
      <c r="O38" s="9"/>
    </row>
    <row r="39" spans="1:15" s="77" customFormat="1" ht="23.25" customHeight="1">
      <c r="A39" s="139" t="s">
        <v>101</v>
      </c>
      <c r="B39" s="141" t="s">
        <v>20</v>
      </c>
      <c r="C39" s="143" t="s">
        <v>32</v>
      </c>
      <c r="D39" s="74">
        <v>37000</v>
      </c>
      <c r="E39" s="137" t="s">
        <v>37</v>
      </c>
      <c r="F39" s="137" t="s">
        <v>38</v>
      </c>
      <c r="G39" s="137" t="s">
        <v>40</v>
      </c>
      <c r="H39" s="137" t="s">
        <v>119</v>
      </c>
      <c r="I39" s="137" t="s">
        <v>42</v>
      </c>
      <c r="J39" s="7"/>
      <c r="K39" s="6"/>
      <c r="L39" s="7"/>
      <c r="M39" s="8"/>
      <c r="N39" s="8"/>
      <c r="O39" s="9"/>
    </row>
    <row r="40" spans="1:15" s="77" customFormat="1" ht="23.25" customHeight="1">
      <c r="A40" s="140"/>
      <c r="B40" s="142"/>
      <c r="C40" s="144"/>
      <c r="D40" s="76">
        <v>41794</v>
      </c>
      <c r="E40" s="138"/>
      <c r="F40" s="138"/>
      <c r="G40" s="138"/>
      <c r="H40" s="138"/>
      <c r="I40" s="138"/>
      <c r="J40" s="7"/>
      <c r="K40" s="6"/>
      <c r="L40" s="7"/>
      <c r="M40" s="8"/>
      <c r="N40" s="8"/>
      <c r="O40" s="9"/>
    </row>
    <row r="41" spans="1:15" s="77" customFormat="1" ht="23.25" customHeight="1">
      <c r="A41" s="139" t="s">
        <v>102</v>
      </c>
      <c r="B41" s="141" t="s">
        <v>75</v>
      </c>
      <c r="C41" s="143" t="s">
        <v>83</v>
      </c>
      <c r="D41" s="74">
        <v>10000</v>
      </c>
      <c r="E41" s="137" t="s">
        <v>37</v>
      </c>
      <c r="F41" s="137" t="s">
        <v>38</v>
      </c>
      <c r="G41" s="137" t="s">
        <v>40</v>
      </c>
      <c r="H41" s="137" t="s">
        <v>119</v>
      </c>
      <c r="I41" s="137" t="s">
        <v>42</v>
      </c>
      <c r="J41" s="7"/>
      <c r="K41" s="6"/>
      <c r="L41" s="7"/>
      <c r="M41" s="8"/>
      <c r="N41" s="8"/>
      <c r="O41" s="9"/>
    </row>
    <row r="42" spans="1:15" s="77" customFormat="1" ht="23.25" customHeight="1">
      <c r="A42" s="140"/>
      <c r="B42" s="142"/>
      <c r="C42" s="144"/>
      <c r="D42" s="76">
        <v>6250</v>
      </c>
      <c r="E42" s="138"/>
      <c r="F42" s="138"/>
      <c r="G42" s="138"/>
      <c r="H42" s="138"/>
      <c r="I42" s="138"/>
      <c r="J42" s="7"/>
      <c r="K42" s="6"/>
      <c r="L42" s="7"/>
      <c r="M42" s="8"/>
      <c r="N42" s="8"/>
      <c r="O42" s="9"/>
    </row>
    <row r="43" spans="1:15" s="77" customFormat="1" ht="23.25" customHeight="1">
      <c r="A43" s="78"/>
      <c r="B43" s="79" t="s">
        <v>136</v>
      </c>
      <c r="C43" s="80"/>
      <c r="D43" s="76">
        <v>10200</v>
      </c>
      <c r="E43" s="81"/>
      <c r="F43" s="81"/>
      <c r="G43" s="81" t="s">
        <v>139</v>
      </c>
      <c r="H43" s="81" t="s">
        <v>137</v>
      </c>
      <c r="I43" s="81"/>
      <c r="J43" s="7"/>
      <c r="K43" s="6"/>
      <c r="L43" s="7"/>
      <c r="M43" s="8"/>
      <c r="N43" s="8"/>
      <c r="O43" s="9"/>
    </row>
    <row r="44" spans="1:15" s="75" customFormat="1" ht="30" customHeight="1">
      <c r="A44" s="78"/>
      <c r="B44" s="79" t="s">
        <v>138</v>
      </c>
      <c r="C44" s="80"/>
      <c r="D44" s="76">
        <v>7000</v>
      </c>
      <c r="E44" s="81"/>
      <c r="F44" s="81"/>
      <c r="G44" s="81" t="s">
        <v>16</v>
      </c>
      <c r="H44" s="81"/>
      <c r="I44" s="81"/>
      <c r="J44" s="7"/>
      <c r="K44" s="6">
        <f>SUM(D37:D44)-D37-D39-D41</f>
        <v>150864</v>
      </c>
      <c r="L44" s="7">
        <v>150864</v>
      </c>
      <c r="M44" s="8">
        <v>0</v>
      </c>
      <c r="N44" s="8">
        <f>L44-K44</f>
        <v>0</v>
      </c>
      <c r="O44" s="9">
        <f>SUM(L44:M44)</f>
        <v>150864</v>
      </c>
    </row>
    <row r="45" spans="1:15" s="61" customFormat="1" ht="30" customHeight="1">
      <c r="A45" s="73" t="s">
        <v>103</v>
      </c>
      <c r="B45" s="57" t="s">
        <v>5</v>
      </c>
      <c r="C45" s="58" t="s">
        <v>58</v>
      </c>
      <c r="D45" s="59">
        <v>68095</v>
      </c>
      <c r="E45" s="60" t="s">
        <v>37</v>
      </c>
      <c r="F45" s="60" t="s">
        <v>38</v>
      </c>
      <c r="G45" s="60" t="s">
        <v>40</v>
      </c>
      <c r="H45" s="60" t="s">
        <v>119</v>
      </c>
      <c r="I45" s="60" t="s">
        <v>42</v>
      </c>
      <c r="J45" s="2"/>
      <c r="K45" s="1">
        <f>SUM(D45)</f>
        <v>68095</v>
      </c>
      <c r="L45" s="2">
        <v>68095</v>
      </c>
      <c r="M45" s="3">
        <v>0</v>
      </c>
      <c r="N45" s="4">
        <f>L45-K45</f>
        <v>0</v>
      </c>
      <c r="O45" s="5">
        <f>SUM(L45:M45)</f>
        <v>68095</v>
      </c>
    </row>
    <row r="46" spans="1:15" s="61" customFormat="1" ht="23.25" customHeight="1">
      <c r="A46" s="126" t="s">
        <v>104</v>
      </c>
      <c r="B46" s="128" t="s">
        <v>6</v>
      </c>
      <c r="C46" s="130" t="s">
        <v>65</v>
      </c>
      <c r="D46" s="62">
        <v>66960</v>
      </c>
      <c r="E46" s="123" t="s">
        <v>37</v>
      </c>
      <c r="F46" s="123" t="s">
        <v>38</v>
      </c>
      <c r="G46" s="123" t="s">
        <v>16</v>
      </c>
      <c r="H46" s="123" t="s">
        <v>119</v>
      </c>
      <c r="I46" s="123" t="s">
        <v>42</v>
      </c>
      <c r="J46" s="2"/>
      <c r="K46" s="1">
        <f>SUM(D46)</f>
        <v>66960</v>
      </c>
      <c r="L46" s="2">
        <v>66966</v>
      </c>
      <c r="M46" s="3">
        <v>-1700</v>
      </c>
      <c r="N46" s="4">
        <f>L46-K46</f>
        <v>6</v>
      </c>
      <c r="O46" s="5">
        <f>SUM(L46:M46)</f>
        <v>65266</v>
      </c>
    </row>
    <row r="47" spans="1:15" s="85" customFormat="1" ht="23.25" customHeight="1">
      <c r="A47" s="127"/>
      <c r="B47" s="129"/>
      <c r="C47" s="131"/>
      <c r="D47" s="82">
        <v>65266</v>
      </c>
      <c r="E47" s="124"/>
      <c r="F47" s="124"/>
      <c r="G47" s="124"/>
      <c r="H47" s="124"/>
      <c r="I47" s="124"/>
      <c r="J47" s="2"/>
      <c r="K47" s="1"/>
      <c r="L47" s="2"/>
      <c r="M47" s="3"/>
      <c r="N47" s="83"/>
      <c r="O47" s="84"/>
    </row>
    <row r="48" spans="1:15" s="61" customFormat="1" ht="30.75" customHeight="1">
      <c r="A48" s="73" t="s">
        <v>105</v>
      </c>
      <c r="B48" s="57" t="s">
        <v>7</v>
      </c>
      <c r="C48" s="58" t="s">
        <v>64</v>
      </c>
      <c r="D48" s="59">
        <v>51605</v>
      </c>
      <c r="E48" s="60" t="s">
        <v>37</v>
      </c>
      <c r="F48" s="60" t="s">
        <v>38</v>
      </c>
      <c r="G48" s="60" t="s">
        <v>16</v>
      </c>
      <c r="H48" s="60" t="s">
        <v>119</v>
      </c>
      <c r="I48" s="60" t="s">
        <v>42</v>
      </c>
      <c r="J48" s="2"/>
      <c r="K48" s="1">
        <f>SUM(D48)</f>
        <v>51605</v>
      </c>
      <c r="L48" s="2">
        <v>51605</v>
      </c>
      <c r="M48" s="3">
        <v>0</v>
      </c>
      <c r="N48" s="4">
        <f>L48-K48</f>
        <v>0</v>
      </c>
      <c r="O48" s="5">
        <f>SUM(L48:M48)</f>
        <v>51605</v>
      </c>
    </row>
    <row r="49" spans="1:15" s="61" customFormat="1" ht="23.25" customHeight="1">
      <c r="A49" s="126" t="s">
        <v>106</v>
      </c>
      <c r="B49" s="128" t="s">
        <v>77</v>
      </c>
      <c r="C49" s="130" t="s">
        <v>63</v>
      </c>
      <c r="D49" s="62">
        <v>101000</v>
      </c>
      <c r="E49" s="123" t="s">
        <v>37</v>
      </c>
      <c r="F49" s="123" t="s">
        <v>38</v>
      </c>
      <c r="G49" s="123" t="s">
        <v>40</v>
      </c>
      <c r="H49" s="123" t="s">
        <v>119</v>
      </c>
      <c r="I49" s="123" t="s">
        <v>42</v>
      </c>
      <c r="J49" s="2"/>
      <c r="K49" s="132">
        <f>SUM(D49)</f>
        <v>101000</v>
      </c>
      <c r="L49" s="133">
        <v>101000</v>
      </c>
      <c r="M49" s="134">
        <v>-77000</v>
      </c>
      <c r="N49" s="135">
        <f>L49-K49</f>
        <v>0</v>
      </c>
      <c r="O49" s="136">
        <f>SUM(L49:M49)</f>
        <v>24000</v>
      </c>
    </row>
    <row r="50" spans="1:15" s="61" customFormat="1" ht="23.25" customHeight="1">
      <c r="A50" s="127"/>
      <c r="B50" s="129"/>
      <c r="C50" s="131"/>
      <c r="D50" s="59">
        <v>24000</v>
      </c>
      <c r="E50" s="124"/>
      <c r="F50" s="124"/>
      <c r="G50" s="124"/>
      <c r="H50" s="124"/>
      <c r="I50" s="124"/>
      <c r="J50" s="2"/>
      <c r="K50" s="132"/>
      <c r="L50" s="133"/>
      <c r="M50" s="134"/>
      <c r="N50" s="135"/>
      <c r="O50" s="136"/>
    </row>
    <row r="51" spans="1:15" s="61" customFormat="1" ht="30" customHeight="1">
      <c r="A51" s="73" t="s">
        <v>107</v>
      </c>
      <c r="B51" s="57" t="s">
        <v>78</v>
      </c>
      <c r="C51" s="58" t="s">
        <v>63</v>
      </c>
      <c r="D51" s="59">
        <v>187000</v>
      </c>
      <c r="E51" s="60" t="s">
        <v>37</v>
      </c>
      <c r="F51" s="60" t="s">
        <v>38</v>
      </c>
      <c r="G51" s="60" t="s">
        <v>40</v>
      </c>
      <c r="H51" s="60" t="s">
        <v>119</v>
      </c>
      <c r="I51" s="60" t="s">
        <v>42</v>
      </c>
      <c r="J51" s="2"/>
      <c r="K51" s="86">
        <f>SUM(D51)</f>
        <v>187000</v>
      </c>
      <c r="L51" s="2">
        <v>187000</v>
      </c>
      <c r="M51" s="3">
        <v>0</v>
      </c>
      <c r="N51" s="4">
        <f>L51-K51</f>
        <v>0</v>
      </c>
      <c r="O51" s="5">
        <f>SUM(L51:M51)</f>
        <v>187000</v>
      </c>
    </row>
    <row r="52" spans="1:15" s="61" customFormat="1" ht="30" customHeight="1">
      <c r="A52" s="73" t="s">
        <v>108</v>
      </c>
      <c r="B52" s="57" t="s">
        <v>79</v>
      </c>
      <c r="C52" s="58" t="s">
        <v>62</v>
      </c>
      <c r="D52" s="59">
        <v>58680</v>
      </c>
      <c r="E52" s="60" t="s">
        <v>37</v>
      </c>
      <c r="F52" s="60" t="s">
        <v>38</v>
      </c>
      <c r="G52" s="60" t="s">
        <v>40</v>
      </c>
      <c r="H52" s="60" t="s">
        <v>119</v>
      </c>
      <c r="I52" s="60" t="s">
        <v>42</v>
      </c>
      <c r="J52" s="2"/>
      <c r="K52" s="86">
        <f>SUM(D52)</f>
        <v>58680</v>
      </c>
      <c r="L52" s="2">
        <v>58680</v>
      </c>
      <c r="M52" s="3">
        <v>0</v>
      </c>
      <c r="N52" s="4">
        <f>L52-K52</f>
        <v>0</v>
      </c>
      <c r="O52" s="5">
        <f>SUM(L52:M52)</f>
        <v>58680</v>
      </c>
    </row>
    <row r="53" spans="1:15" s="61" customFormat="1" ht="30" customHeight="1">
      <c r="A53" s="73" t="s">
        <v>109</v>
      </c>
      <c r="B53" s="57" t="s">
        <v>34</v>
      </c>
      <c r="C53" s="58" t="s">
        <v>33</v>
      </c>
      <c r="D53" s="59">
        <v>75686</v>
      </c>
      <c r="E53" s="60" t="s">
        <v>37</v>
      </c>
      <c r="F53" s="60" t="s">
        <v>38</v>
      </c>
      <c r="G53" s="60" t="s">
        <v>41</v>
      </c>
      <c r="H53" s="60" t="s">
        <v>119</v>
      </c>
      <c r="I53" s="60" t="s">
        <v>43</v>
      </c>
      <c r="J53" s="2"/>
      <c r="K53" s="1">
        <f>SUM(D53)</f>
        <v>75686</v>
      </c>
      <c r="L53" s="2">
        <v>75686</v>
      </c>
      <c r="M53" s="3">
        <v>0</v>
      </c>
      <c r="N53" s="4">
        <f>L53-K53</f>
        <v>0</v>
      </c>
      <c r="O53" s="5">
        <f aca="true" t="shared" si="2" ref="O53:O63">SUM(L53:M53)</f>
        <v>75686</v>
      </c>
    </row>
    <row r="54" spans="1:15" s="61" customFormat="1" ht="23.25" customHeight="1">
      <c r="A54" s="126" t="s">
        <v>110</v>
      </c>
      <c r="B54" s="128" t="s">
        <v>8</v>
      </c>
      <c r="C54" s="130" t="s">
        <v>61</v>
      </c>
      <c r="D54" s="62">
        <v>30500</v>
      </c>
      <c r="E54" s="123" t="s">
        <v>37</v>
      </c>
      <c r="F54" s="123" t="s">
        <v>38</v>
      </c>
      <c r="G54" s="123" t="s">
        <v>16</v>
      </c>
      <c r="H54" s="123" t="s">
        <v>119</v>
      </c>
      <c r="I54" s="123" t="s">
        <v>42</v>
      </c>
      <c r="J54" s="2"/>
      <c r="K54" s="1">
        <f>SUM(D54)</f>
        <v>30500</v>
      </c>
      <c r="L54" s="2">
        <v>40500</v>
      </c>
      <c r="M54" s="3">
        <v>-14607</v>
      </c>
      <c r="N54" s="4">
        <f aca="true" t="shared" si="3" ref="N54:N62">L54-K54</f>
        <v>10000</v>
      </c>
      <c r="O54" s="5">
        <f t="shared" si="2"/>
        <v>25893</v>
      </c>
    </row>
    <row r="55" spans="1:15" s="61" customFormat="1" ht="23.25" customHeight="1">
      <c r="A55" s="127"/>
      <c r="B55" s="129"/>
      <c r="C55" s="131"/>
      <c r="D55" s="59">
        <v>25893</v>
      </c>
      <c r="E55" s="124"/>
      <c r="F55" s="124"/>
      <c r="G55" s="124"/>
      <c r="H55" s="124"/>
      <c r="I55" s="124"/>
      <c r="J55" s="2"/>
      <c r="K55" s="1"/>
      <c r="L55" s="2"/>
      <c r="M55" s="3"/>
      <c r="N55" s="4"/>
      <c r="O55" s="5"/>
    </row>
    <row r="56" spans="1:15" s="61" customFormat="1" ht="23.25" customHeight="1">
      <c r="A56" s="126" t="s">
        <v>111</v>
      </c>
      <c r="B56" s="128" t="s">
        <v>9</v>
      </c>
      <c r="C56" s="130" t="s">
        <v>60</v>
      </c>
      <c r="D56" s="62">
        <v>4500</v>
      </c>
      <c r="E56" s="123" t="s">
        <v>37</v>
      </c>
      <c r="F56" s="123" t="s">
        <v>38</v>
      </c>
      <c r="G56" s="123" t="s">
        <v>16</v>
      </c>
      <c r="H56" s="123" t="s">
        <v>119</v>
      </c>
      <c r="I56" s="123" t="s">
        <v>42</v>
      </c>
      <c r="J56" s="2"/>
      <c r="K56" s="1">
        <f>SUM(D56)</f>
        <v>4500</v>
      </c>
      <c r="L56" s="2">
        <v>4500</v>
      </c>
      <c r="M56" s="3">
        <v>37</v>
      </c>
      <c r="N56" s="4">
        <f t="shared" si="3"/>
        <v>0</v>
      </c>
      <c r="O56" s="5">
        <f t="shared" si="2"/>
        <v>4537</v>
      </c>
    </row>
    <row r="57" spans="1:15" s="61" customFormat="1" ht="23.25" customHeight="1">
      <c r="A57" s="127"/>
      <c r="B57" s="129"/>
      <c r="C57" s="131"/>
      <c r="D57" s="59">
        <v>4537</v>
      </c>
      <c r="E57" s="124"/>
      <c r="F57" s="124"/>
      <c r="G57" s="124"/>
      <c r="H57" s="124"/>
      <c r="I57" s="124"/>
      <c r="J57" s="2"/>
      <c r="K57" s="1"/>
      <c r="L57" s="2"/>
      <c r="M57" s="3"/>
      <c r="N57" s="4"/>
      <c r="O57" s="5"/>
    </row>
    <row r="58" spans="1:15" s="61" customFormat="1" ht="23.25" customHeight="1">
      <c r="A58" s="126" t="s">
        <v>112</v>
      </c>
      <c r="B58" s="128" t="s">
        <v>11</v>
      </c>
      <c r="C58" s="130" t="s">
        <v>60</v>
      </c>
      <c r="D58" s="62">
        <v>56500</v>
      </c>
      <c r="E58" s="123" t="s">
        <v>37</v>
      </c>
      <c r="F58" s="123" t="s">
        <v>39</v>
      </c>
      <c r="G58" s="123" t="s">
        <v>16</v>
      </c>
      <c r="H58" s="123" t="s">
        <v>119</v>
      </c>
      <c r="I58" s="123" t="s">
        <v>42</v>
      </c>
      <c r="J58" s="2"/>
      <c r="K58" s="1">
        <f>SUM(D59)</f>
        <v>11000</v>
      </c>
      <c r="L58" s="2">
        <v>56500</v>
      </c>
      <c r="M58" s="3">
        <v>-45500</v>
      </c>
      <c r="N58" s="4">
        <f t="shared" si="3"/>
        <v>45500</v>
      </c>
      <c r="O58" s="5">
        <f t="shared" si="2"/>
        <v>11000</v>
      </c>
    </row>
    <row r="59" spans="1:15" s="61" customFormat="1" ht="23.25" customHeight="1">
      <c r="A59" s="127"/>
      <c r="B59" s="129"/>
      <c r="C59" s="131"/>
      <c r="D59" s="59">
        <v>11000</v>
      </c>
      <c r="E59" s="124"/>
      <c r="F59" s="124"/>
      <c r="G59" s="124"/>
      <c r="H59" s="124"/>
      <c r="I59" s="124"/>
      <c r="J59" s="2"/>
      <c r="K59" s="1"/>
      <c r="L59" s="2"/>
      <c r="M59" s="3"/>
      <c r="N59" s="4"/>
      <c r="O59" s="5"/>
    </row>
    <row r="60" spans="1:15" s="61" customFormat="1" ht="23.25" customHeight="1">
      <c r="A60" s="126" t="s">
        <v>113</v>
      </c>
      <c r="B60" s="128" t="s">
        <v>10</v>
      </c>
      <c r="C60" s="130" t="s">
        <v>84</v>
      </c>
      <c r="D60" s="62">
        <v>6000</v>
      </c>
      <c r="E60" s="123" t="s">
        <v>37</v>
      </c>
      <c r="F60" s="123" t="s">
        <v>38</v>
      </c>
      <c r="G60" s="123" t="s">
        <v>16</v>
      </c>
      <c r="H60" s="123" t="s">
        <v>119</v>
      </c>
      <c r="I60" s="123" t="s">
        <v>42</v>
      </c>
      <c r="J60" s="2"/>
      <c r="K60" s="1">
        <f>SUM(D61)</f>
        <v>34000</v>
      </c>
      <c r="L60" s="2">
        <v>6000</v>
      </c>
      <c r="M60" s="3">
        <v>28000</v>
      </c>
      <c r="N60" s="4">
        <f t="shared" si="3"/>
        <v>-28000</v>
      </c>
      <c r="O60" s="5">
        <f t="shared" si="2"/>
        <v>34000</v>
      </c>
    </row>
    <row r="61" spans="1:15" s="61" customFormat="1" ht="23.25" customHeight="1">
      <c r="A61" s="127"/>
      <c r="B61" s="129"/>
      <c r="C61" s="131"/>
      <c r="D61" s="59">
        <v>34000</v>
      </c>
      <c r="E61" s="124"/>
      <c r="F61" s="124"/>
      <c r="G61" s="124"/>
      <c r="H61" s="124"/>
      <c r="I61" s="124"/>
      <c r="J61" s="2"/>
      <c r="K61" s="1"/>
      <c r="L61" s="2"/>
      <c r="M61" s="3"/>
      <c r="N61" s="4"/>
      <c r="O61" s="5"/>
    </row>
    <row r="62" spans="1:15" s="61" customFormat="1" ht="30" customHeight="1">
      <c r="A62" s="73" t="s">
        <v>114</v>
      </c>
      <c r="B62" s="57" t="s">
        <v>80</v>
      </c>
      <c r="C62" s="58" t="s">
        <v>82</v>
      </c>
      <c r="D62" s="59">
        <v>2000</v>
      </c>
      <c r="E62" s="60" t="s">
        <v>37</v>
      </c>
      <c r="F62" s="60" t="s">
        <v>39</v>
      </c>
      <c r="G62" s="60" t="s">
        <v>16</v>
      </c>
      <c r="H62" s="60" t="s">
        <v>119</v>
      </c>
      <c r="I62" s="60" t="s">
        <v>42</v>
      </c>
      <c r="J62" s="2"/>
      <c r="K62" s="1">
        <f>SUM(D62)</f>
        <v>2000</v>
      </c>
      <c r="L62" s="2">
        <v>2000</v>
      </c>
      <c r="M62" s="3">
        <v>0</v>
      </c>
      <c r="N62" s="4">
        <f t="shared" si="3"/>
        <v>0</v>
      </c>
      <c r="O62" s="5">
        <f t="shared" si="2"/>
        <v>2000</v>
      </c>
    </row>
    <row r="63" spans="1:15" ht="23.25" customHeight="1">
      <c r="A63" s="126" t="s">
        <v>121</v>
      </c>
      <c r="B63" s="128" t="s">
        <v>122</v>
      </c>
      <c r="C63" s="130"/>
      <c r="D63" s="62">
        <v>41285</v>
      </c>
      <c r="E63" s="123" t="s">
        <v>37</v>
      </c>
      <c r="F63" s="123" t="s">
        <v>39</v>
      </c>
      <c r="G63" s="123" t="s">
        <v>16</v>
      </c>
      <c r="H63" s="123" t="s">
        <v>119</v>
      </c>
      <c r="I63" s="123" t="s">
        <v>42</v>
      </c>
      <c r="J63" s="2"/>
      <c r="K63" s="1">
        <f>SUM(D64)</f>
        <v>40185</v>
      </c>
      <c r="L63" s="2">
        <v>43985</v>
      </c>
      <c r="M63" s="3">
        <v>-3800</v>
      </c>
      <c r="N63" s="4">
        <f>L63-K63</f>
        <v>3800</v>
      </c>
      <c r="O63" s="5">
        <f t="shared" si="2"/>
        <v>40185</v>
      </c>
    </row>
    <row r="64" spans="1:15" ht="23.25" customHeight="1">
      <c r="A64" s="127"/>
      <c r="B64" s="129"/>
      <c r="C64" s="131"/>
      <c r="D64" s="59">
        <v>40185</v>
      </c>
      <c r="E64" s="124"/>
      <c r="F64" s="124"/>
      <c r="G64" s="124"/>
      <c r="H64" s="124"/>
      <c r="I64" s="124"/>
      <c r="J64" s="2"/>
      <c r="K64" s="1"/>
      <c r="L64" s="2"/>
      <c r="M64" s="3"/>
      <c r="N64" s="4"/>
      <c r="O64" s="5"/>
    </row>
    <row r="65" spans="1:15" ht="31.5" customHeight="1">
      <c r="A65" s="73" t="s">
        <v>123</v>
      </c>
      <c r="B65" s="57" t="s">
        <v>124</v>
      </c>
      <c r="C65" s="58"/>
      <c r="D65" s="59">
        <v>27875</v>
      </c>
      <c r="E65" s="60" t="s">
        <v>37</v>
      </c>
      <c r="F65" s="60" t="s">
        <v>39</v>
      </c>
      <c r="G65" s="60" t="s">
        <v>16</v>
      </c>
      <c r="H65" s="60" t="s">
        <v>119</v>
      </c>
      <c r="I65" s="60" t="s">
        <v>42</v>
      </c>
      <c r="J65" s="2"/>
      <c r="K65" s="86">
        <f>SUM(D65)</f>
        <v>27875</v>
      </c>
      <c r="L65" s="2">
        <v>27875</v>
      </c>
      <c r="M65" s="3">
        <v>0</v>
      </c>
      <c r="N65" s="4">
        <f>L65-K65</f>
        <v>0</v>
      </c>
      <c r="O65" s="5">
        <f>SUM(L65:M65)</f>
        <v>27875</v>
      </c>
    </row>
    <row r="66" spans="1:15" ht="30" customHeight="1">
      <c r="A66" s="87" t="s">
        <v>135</v>
      </c>
      <c r="B66" s="88" t="s">
        <v>133</v>
      </c>
      <c r="C66" s="89"/>
      <c r="D66" s="90">
        <v>28587</v>
      </c>
      <c r="E66" s="51"/>
      <c r="F66" s="51"/>
      <c r="G66" s="51"/>
      <c r="H66" s="51"/>
      <c r="I66" s="51"/>
      <c r="J66" s="2"/>
      <c r="K66" s="86">
        <f>SUM(D66)</f>
        <v>28587</v>
      </c>
      <c r="L66" s="2"/>
      <c r="M66" s="3"/>
      <c r="N66" s="4"/>
      <c r="O66" s="5">
        <f>SUM(L66:M66)</f>
        <v>0</v>
      </c>
    </row>
    <row r="67" spans="1:10" ht="15">
      <c r="A67" s="125" t="s">
        <v>127</v>
      </c>
      <c r="B67" s="125"/>
      <c r="C67" s="125"/>
      <c r="D67" s="125"/>
      <c r="E67" s="125"/>
      <c r="F67" s="125"/>
      <c r="G67" s="125"/>
      <c r="H67" s="125"/>
      <c r="I67" s="91"/>
      <c r="J67" s="92"/>
    </row>
    <row r="69" spans="1:15" ht="15">
      <c r="A69" s="38"/>
      <c r="C69" s="38"/>
      <c r="E69" s="38"/>
      <c r="F69" s="38"/>
      <c r="G69" s="38"/>
      <c r="H69" s="38"/>
      <c r="I69" s="38"/>
      <c r="J69" s="38"/>
      <c r="K69" s="41">
        <f>SUM(K49:K52)+K66</f>
        <v>375267</v>
      </c>
      <c r="L69" s="38"/>
      <c r="M69" s="38"/>
      <c r="N69" s="38"/>
      <c r="O69" s="38"/>
    </row>
  </sheetData>
  <sheetProtection/>
  <mergeCells count="196">
    <mergeCell ref="G49:G50"/>
    <mergeCell ref="H49:H50"/>
    <mergeCell ref="I49:I50"/>
    <mergeCell ref="A46:A47"/>
    <mergeCell ref="A49:A50"/>
    <mergeCell ref="B49:B50"/>
    <mergeCell ref="C49:C50"/>
    <mergeCell ref="E49:E50"/>
    <mergeCell ref="F49:F50"/>
    <mergeCell ref="B46:B47"/>
    <mergeCell ref="H25:H26"/>
    <mergeCell ref="I25:I26"/>
    <mergeCell ref="A27:A28"/>
    <mergeCell ref="B27:B28"/>
    <mergeCell ref="C27:C28"/>
    <mergeCell ref="E27:E28"/>
    <mergeCell ref="F27:F28"/>
    <mergeCell ref="G27:G28"/>
    <mergeCell ref="H27:H28"/>
    <mergeCell ref="I27:I28"/>
    <mergeCell ref="A25:A26"/>
    <mergeCell ref="B25:B26"/>
    <mergeCell ref="C25:C26"/>
    <mergeCell ref="E25:E26"/>
    <mergeCell ref="F25:F26"/>
    <mergeCell ref="G25:G26"/>
    <mergeCell ref="H6:H7"/>
    <mergeCell ref="I6:I7"/>
    <mergeCell ref="A21:A22"/>
    <mergeCell ref="B21:B22"/>
    <mergeCell ref="C21:C22"/>
    <mergeCell ref="E21:E22"/>
    <mergeCell ref="F21:F22"/>
    <mergeCell ref="G21:G22"/>
    <mergeCell ref="H21:H22"/>
    <mergeCell ref="I21:I22"/>
    <mergeCell ref="A6:A7"/>
    <mergeCell ref="B6:B7"/>
    <mergeCell ref="C6:C7"/>
    <mergeCell ref="E6:E7"/>
    <mergeCell ref="F6:F7"/>
    <mergeCell ref="G6:G7"/>
    <mergeCell ref="A9:A10"/>
    <mergeCell ref="B9:B10"/>
    <mergeCell ref="C9:C10"/>
    <mergeCell ref="E9:E10"/>
    <mergeCell ref="F9:F10"/>
    <mergeCell ref="G9:G10"/>
    <mergeCell ref="H9:H10"/>
    <mergeCell ref="I9:I10"/>
    <mergeCell ref="A11:A12"/>
    <mergeCell ref="B11:B12"/>
    <mergeCell ref="C11:C12"/>
    <mergeCell ref="E11:E12"/>
    <mergeCell ref="F11:F12"/>
    <mergeCell ref="G11:G12"/>
    <mergeCell ref="H11:H12"/>
    <mergeCell ref="I11:I12"/>
    <mergeCell ref="A13:A14"/>
    <mergeCell ref="B13:B14"/>
    <mergeCell ref="C13:C14"/>
    <mergeCell ref="E13:E14"/>
    <mergeCell ref="F13:F14"/>
    <mergeCell ref="G13:G14"/>
    <mergeCell ref="H13:H14"/>
    <mergeCell ref="I13:I14"/>
    <mergeCell ref="A15:A16"/>
    <mergeCell ref="B15:B16"/>
    <mergeCell ref="C15:C16"/>
    <mergeCell ref="E15:E16"/>
    <mergeCell ref="F15:F16"/>
    <mergeCell ref="G15:G16"/>
    <mergeCell ref="H15:H16"/>
    <mergeCell ref="I15:I16"/>
    <mergeCell ref="A17:A18"/>
    <mergeCell ref="B17:B18"/>
    <mergeCell ref="C17:C18"/>
    <mergeCell ref="E17:E18"/>
    <mergeCell ref="F17:F18"/>
    <mergeCell ref="G17:G18"/>
    <mergeCell ref="H17:H18"/>
    <mergeCell ref="I17:I18"/>
    <mergeCell ref="A19:A20"/>
    <mergeCell ref="B19:B20"/>
    <mergeCell ref="C19:C20"/>
    <mergeCell ref="E19:E20"/>
    <mergeCell ref="F19:F20"/>
    <mergeCell ref="G19:G20"/>
    <mergeCell ref="H19:H20"/>
    <mergeCell ref="I19:I20"/>
    <mergeCell ref="A23:A24"/>
    <mergeCell ref="B23:B24"/>
    <mergeCell ref="C23:C24"/>
    <mergeCell ref="E23:E24"/>
    <mergeCell ref="F23:F24"/>
    <mergeCell ref="G23:G24"/>
    <mergeCell ref="H23:H24"/>
    <mergeCell ref="I23:I24"/>
    <mergeCell ref="A31:A32"/>
    <mergeCell ref="B31:B32"/>
    <mergeCell ref="C31:C32"/>
    <mergeCell ref="E31:E32"/>
    <mergeCell ref="F31:F32"/>
    <mergeCell ref="G31:G32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A37:A38"/>
    <mergeCell ref="B37:B38"/>
    <mergeCell ref="C37:C38"/>
    <mergeCell ref="E37:E38"/>
    <mergeCell ref="F37:F38"/>
    <mergeCell ref="G37:G38"/>
    <mergeCell ref="H37:H38"/>
    <mergeCell ref="I37:I38"/>
    <mergeCell ref="A39:A40"/>
    <mergeCell ref="B39:B40"/>
    <mergeCell ref="C39:C40"/>
    <mergeCell ref="E39:E40"/>
    <mergeCell ref="F39:F40"/>
    <mergeCell ref="G39:G40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C46:C47"/>
    <mergeCell ref="E46:E47"/>
    <mergeCell ref="F46:F47"/>
    <mergeCell ref="G46:G47"/>
    <mergeCell ref="H46:H47"/>
    <mergeCell ref="I46:I47"/>
    <mergeCell ref="K49:K50"/>
    <mergeCell ref="L49:L50"/>
    <mergeCell ref="M49:M50"/>
    <mergeCell ref="N49:N50"/>
    <mergeCell ref="O49:O50"/>
    <mergeCell ref="A54:A55"/>
    <mergeCell ref="B54:B55"/>
    <mergeCell ref="C54:C55"/>
    <mergeCell ref="E54:E55"/>
    <mergeCell ref="F54:F55"/>
    <mergeCell ref="G54:G55"/>
    <mergeCell ref="H54:H55"/>
    <mergeCell ref="I54:I55"/>
    <mergeCell ref="A56:A57"/>
    <mergeCell ref="B56:B57"/>
    <mergeCell ref="C56:C57"/>
    <mergeCell ref="E56:E57"/>
    <mergeCell ref="F56:F57"/>
    <mergeCell ref="G56:G57"/>
    <mergeCell ref="H56:H57"/>
    <mergeCell ref="G60:G61"/>
    <mergeCell ref="I56:I57"/>
    <mergeCell ref="A58:A59"/>
    <mergeCell ref="B58:B59"/>
    <mergeCell ref="C58:C59"/>
    <mergeCell ref="E58:E59"/>
    <mergeCell ref="F58:F59"/>
    <mergeCell ref="G58:G59"/>
    <mergeCell ref="H58:H59"/>
    <mergeCell ref="I58:I59"/>
    <mergeCell ref="F63:F64"/>
    <mergeCell ref="A60:A61"/>
    <mergeCell ref="B60:B61"/>
    <mergeCell ref="C60:C61"/>
    <mergeCell ref="E60:E61"/>
    <mergeCell ref="F60:F61"/>
    <mergeCell ref="G63:G64"/>
    <mergeCell ref="H60:H61"/>
    <mergeCell ref="I60:I61"/>
    <mergeCell ref="H63:H64"/>
    <mergeCell ref="I63:I64"/>
    <mergeCell ref="A67:H67"/>
    <mergeCell ref="A63:A64"/>
    <mergeCell ref="B63:B64"/>
    <mergeCell ref="C63:C64"/>
    <mergeCell ref="E63:E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Žana Perišić</dc:creator>
  <cp:keywords/>
  <dc:description/>
  <cp:lastModifiedBy>Tajnik</cp:lastModifiedBy>
  <cp:lastPrinted>2021-01-19T09:15:34Z</cp:lastPrinted>
  <dcterms:created xsi:type="dcterms:W3CDTF">2016-02-16T09:02:41Z</dcterms:created>
  <dcterms:modified xsi:type="dcterms:W3CDTF">2021-01-19T12:02:39Z</dcterms:modified>
  <cp:category/>
  <cp:version/>
  <cp:contentType/>
  <cp:contentStatus/>
</cp:coreProperties>
</file>